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2479dbb7cce96c/5 Lakes/Case work/Kentucky/Exhibits/"/>
    </mc:Choice>
  </mc:AlternateContent>
  <xr:revisionPtr revIDLastSave="74" documentId="8_{E21D0E22-8877-4B0E-B68A-69C64522C2EB}" xr6:coauthVersionLast="46" xr6:coauthVersionMax="46" xr10:uidLastSave="{73151351-28A2-4EAB-B1FA-6093FA49570D}"/>
  <bookViews>
    <workbookView xWindow="-120" yWindow="-120" windowWidth="19440" windowHeight="11640" xr2:uid="{9F1A62C1-2E90-4ACF-B6AB-127C10124F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14" i="1" s="1"/>
  <c r="B9" i="1"/>
  <c r="D8" i="1"/>
  <c r="D9" i="1" s="1"/>
  <c r="D14" i="1" s="1"/>
  <c r="D11" i="1" l="1"/>
  <c r="D12" i="1" s="1"/>
  <c r="B11" i="1"/>
  <c r="B12" i="1" s="1"/>
  <c r="C11" i="1"/>
  <c r="C12" i="1" s="1"/>
  <c r="D10" i="1"/>
  <c r="B10" i="1"/>
  <c r="C10" i="1"/>
  <c r="D16" i="1"/>
  <c r="D15" i="1"/>
  <c r="C15" i="1"/>
  <c r="C16" i="1"/>
  <c r="C17" i="1" s="1"/>
  <c r="B14" i="1"/>
  <c r="B15" i="1" l="1"/>
  <c r="B16" i="1"/>
  <c r="B17" i="1" s="1"/>
  <c r="D17" i="1" l="1"/>
</calcChain>
</file>

<file path=xl/sharedStrings.xml><?xml version="1.0" encoding="utf-8"?>
<sst xmlns="http://schemas.openxmlformats.org/spreadsheetml/2006/main" count="24" uniqueCount="24">
  <si>
    <t>Comparative costs of LED luminaires</t>
  </si>
  <si>
    <t>Witness Richard Bunch</t>
  </si>
  <si>
    <t>LFUCG</t>
  </si>
  <si>
    <t>Case no.</t>
  </si>
  <si>
    <t>KU standard</t>
  </si>
  <si>
    <t>Mfr recommended</t>
  </si>
  <si>
    <t>Watts</t>
  </si>
  <si>
    <t>Difference</t>
  </si>
  <si>
    <t>Energy cost/yr/lum</t>
  </si>
  <si>
    <t>lifetime energy cost/lum</t>
  </si>
  <si>
    <t>Lifetime energy cost/city</t>
  </si>
  <si>
    <t>Inputs</t>
  </si>
  <si>
    <t>operating hrs/yr</t>
  </si>
  <si>
    <t>energy cost/kwh</t>
  </si>
  <si>
    <t>Lexington</t>
  </si>
  <si>
    <t># of lums</t>
  </si>
  <si>
    <t>Lum service life</t>
  </si>
  <si>
    <t>years</t>
  </si>
  <si>
    <t>kwh/yr/lum</t>
  </si>
  <si>
    <t>Lifetime kwh/lum</t>
  </si>
  <si>
    <t>kwh/city/yr</t>
  </si>
  <si>
    <t>Lifetime kwh/city</t>
  </si>
  <si>
    <t>Energy cost/city/yr</t>
  </si>
  <si>
    <t>100w cobrahead HPS conversion to 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</si>
</sst>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_(&quot;$&quot;* #,##0_);_(&quot;$&quot;* \(#,##0\);_(&quot;$&quot;* &quot;-&quot;??_);_(@_)"/>
    <numFmt numFmtId="172" formatCode="_(* #,##0_);_(* \(#,##0\);_(* &quot;-&quot;??_);_(@_)"/>
    <numFmt numFmtId="173" formatCode="&quot;$&quot;#,##0.00000_);[Red]\(&quot;$&quot;#,##0.00000\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44" fontId="0" fillId="0" borderId="0" xfId="2" applyFont="1"/>
    <xf numFmtId="168" fontId="0" fillId="0" borderId="0" xfId="2" applyNumberFormat="1" applyFont="1"/>
    <xf numFmtId="168" fontId="0" fillId="0" borderId="0" xfId="0" applyNumberFormat="1"/>
    <xf numFmtId="172" fontId="0" fillId="0" borderId="0" xfId="1" applyNumberFormat="1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3" fontId="0" fillId="2" borderId="0" xfId="0" applyNumberForma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73" fontId="0" fillId="2" borderId="0" xfId="0" applyNumberForma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A92E7-F690-42C2-8DF7-33D59846D8D9}">
  <dimension ref="A1:I17"/>
  <sheetViews>
    <sheetView tabSelected="1" workbookViewId="0">
      <selection activeCell="A6" sqref="A6"/>
    </sheetView>
  </sheetViews>
  <sheetFormatPr defaultRowHeight="15" x14ac:dyDescent="0.25"/>
  <cols>
    <col min="1" max="1" width="28" customWidth="1"/>
    <col min="2" max="2" width="15.28515625" bestFit="1" customWidth="1"/>
    <col min="3" max="3" width="14.5703125" customWidth="1"/>
    <col min="4" max="4" width="15.140625" customWidth="1"/>
    <col min="7" max="7" width="15.42578125" customWidth="1"/>
    <col min="8" max="8" width="11.7109375" customWidth="1"/>
  </cols>
  <sheetData>
    <row r="1" spans="1:9" ht="15.75" thickBot="1" x14ac:dyDescent="0.3">
      <c r="A1" t="s">
        <v>0</v>
      </c>
    </row>
    <row r="2" spans="1:9" x14ac:dyDescent="0.25">
      <c r="A2" t="s">
        <v>1</v>
      </c>
      <c r="G2" s="6" t="s">
        <v>11</v>
      </c>
      <c r="H2" s="7"/>
      <c r="I2" s="8"/>
    </row>
    <row r="3" spans="1:9" x14ac:dyDescent="0.25">
      <c r="A3" t="s">
        <v>2</v>
      </c>
      <c r="G3" s="9" t="s">
        <v>12</v>
      </c>
      <c r="H3" s="10">
        <v>4000</v>
      </c>
      <c r="I3" s="11"/>
    </row>
    <row r="4" spans="1:9" x14ac:dyDescent="0.25">
      <c r="A4" t="s">
        <v>3</v>
      </c>
      <c r="G4" s="9" t="s">
        <v>13</v>
      </c>
      <c r="H4" s="16">
        <v>7.1779999999999997E-2</v>
      </c>
      <c r="I4" s="11"/>
    </row>
    <row r="5" spans="1:9" x14ac:dyDescent="0.25">
      <c r="G5" s="9" t="s">
        <v>15</v>
      </c>
      <c r="H5" s="12">
        <v>31000</v>
      </c>
      <c r="I5" s="11" t="s">
        <v>14</v>
      </c>
    </row>
    <row r="6" spans="1:9" ht="15.75" thickBot="1" x14ac:dyDescent="0.3">
      <c r="A6" t="s">
        <v>23</v>
      </c>
      <c r="G6" s="13" t="s">
        <v>16</v>
      </c>
      <c r="H6" s="14">
        <v>25</v>
      </c>
      <c r="I6" s="15" t="s">
        <v>17</v>
      </c>
    </row>
    <row r="7" spans="1:9" s="1" customFormat="1" ht="29.25" customHeight="1" x14ac:dyDescent="0.25">
      <c r="B7" s="1" t="s">
        <v>4</v>
      </c>
      <c r="C7" s="1" t="s">
        <v>5</v>
      </c>
      <c r="D7" s="1" t="s">
        <v>7</v>
      </c>
    </row>
    <row r="8" spans="1:9" x14ac:dyDescent="0.25">
      <c r="A8" t="s">
        <v>6</v>
      </c>
      <c r="B8">
        <v>71</v>
      </c>
      <c r="C8">
        <v>39</v>
      </c>
      <c r="D8">
        <f>B8-C8</f>
        <v>32</v>
      </c>
    </row>
    <row r="9" spans="1:9" x14ac:dyDescent="0.25">
      <c r="A9" t="s">
        <v>18</v>
      </c>
      <c r="B9">
        <f>(B8/1000)*$H$3</f>
        <v>284</v>
      </c>
      <c r="C9">
        <f t="shared" ref="C9:D9" si="0">(C8/1000)*$H$3</f>
        <v>156</v>
      </c>
      <c r="D9">
        <f t="shared" si="0"/>
        <v>128</v>
      </c>
    </row>
    <row r="10" spans="1:9" x14ac:dyDescent="0.25">
      <c r="A10" t="s">
        <v>19</v>
      </c>
      <c r="B10">
        <f>B9*$H$6</f>
        <v>7100</v>
      </c>
      <c r="C10">
        <f t="shared" ref="C10:D10" si="1">C9*$H$6</f>
        <v>3900</v>
      </c>
      <c r="D10">
        <f t="shared" si="1"/>
        <v>3200</v>
      </c>
    </row>
    <row r="11" spans="1:9" x14ac:dyDescent="0.25">
      <c r="A11" t="s">
        <v>20</v>
      </c>
      <c r="B11" s="5">
        <f>B9*$H$5</f>
        <v>8804000</v>
      </c>
      <c r="C11" s="5">
        <f t="shared" ref="C11:D11" si="2">C9*$H$5</f>
        <v>4836000</v>
      </c>
      <c r="D11" s="5">
        <f t="shared" si="2"/>
        <v>3968000</v>
      </c>
    </row>
    <row r="12" spans="1:9" x14ac:dyDescent="0.25">
      <c r="A12" t="s">
        <v>21</v>
      </c>
      <c r="B12" s="5">
        <f>B11*$H$6</f>
        <v>220100000</v>
      </c>
      <c r="C12" s="5">
        <f t="shared" ref="C12:D12" si="3">C11*$H$6</f>
        <v>120900000</v>
      </c>
      <c r="D12" s="5">
        <f t="shared" si="3"/>
        <v>99200000</v>
      </c>
    </row>
    <row r="14" spans="1:9" x14ac:dyDescent="0.25">
      <c r="A14" t="s">
        <v>8</v>
      </c>
      <c r="B14" s="2">
        <f>B9*$H$4</f>
        <v>20.38552</v>
      </c>
      <c r="C14" s="2">
        <f t="shared" ref="C14:D14" si="4">C9*$H$4</f>
        <v>11.19768</v>
      </c>
      <c r="D14" s="2">
        <f t="shared" si="4"/>
        <v>9.1878399999999996</v>
      </c>
    </row>
    <row r="15" spans="1:9" x14ac:dyDescent="0.25">
      <c r="A15" t="s">
        <v>9</v>
      </c>
      <c r="B15" s="2">
        <f>$H$6*B14</f>
        <v>509.63799999999998</v>
      </c>
      <c r="C15" s="2">
        <f t="shared" ref="C15:D15" si="5">$H$6*C14</f>
        <v>279.94200000000001</v>
      </c>
      <c r="D15" s="2">
        <f t="shared" si="5"/>
        <v>229.696</v>
      </c>
    </row>
    <row r="16" spans="1:9" x14ac:dyDescent="0.25">
      <c r="A16" t="s">
        <v>22</v>
      </c>
      <c r="B16" s="3">
        <f>$H$5*B14</f>
        <v>631951.12</v>
      </c>
      <c r="C16" s="3">
        <f t="shared" ref="C16:D16" si="6">$H$5*C14</f>
        <v>347128.08</v>
      </c>
      <c r="D16" s="3">
        <f t="shared" si="6"/>
        <v>284823.03999999998</v>
      </c>
    </row>
    <row r="17" spans="1:4" x14ac:dyDescent="0.25">
      <c r="A17" t="s">
        <v>10</v>
      </c>
      <c r="B17" s="4">
        <f>$H$6*B16</f>
        <v>15798778</v>
      </c>
      <c r="C17" s="4">
        <f t="shared" ref="C17:D17" si="7">25*C16</f>
        <v>8678202</v>
      </c>
      <c r="D17" s="4">
        <f t="shared" si="7"/>
        <v>7120575.9999999991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Bunch</dc:creator>
  <cp:lastModifiedBy>Rick Bunch</cp:lastModifiedBy>
  <dcterms:created xsi:type="dcterms:W3CDTF">2021-03-24T20:26:24Z</dcterms:created>
  <dcterms:modified xsi:type="dcterms:W3CDTF">2021-03-24T20:56:17Z</dcterms:modified>
</cp:coreProperties>
</file>