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-OTHER\Camp Hill Working Folder\LG&amp;E - KU\2022 Projections\LGE\Gas\Deprate\"/>
    </mc:Choice>
  </mc:AlternateContent>
  <xr:revisionPtr revIDLastSave="0" documentId="13_ncr:1_{935EEEB5-3358-416D-8F1B-94CCA09A0F53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LGE Gas-06302021-Rpt" sheetId="1" r:id="rId1"/>
  </sheets>
  <definedNames>
    <definedName name="_xlnm.Print_Area" localSheetId="0">'LGE Gas-06302021-Rpt'!$A$1:$S$100</definedName>
    <definedName name="_xlnm.Print_Titles" localSheetId="0">'LGE Gas-06302021-Rpt'!$1:$11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7" i="1" l="1"/>
  <c r="O81" i="1" l="1"/>
  <c r="Q81" i="1" s="1"/>
  <c r="M81" i="1"/>
  <c r="K81" i="1"/>
  <c r="I81" i="1"/>
  <c r="O73" i="1"/>
  <c r="M73" i="1"/>
  <c r="K73" i="1"/>
  <c r="I73" i="1"/>
  <c r="Q73" i="1" l="1"/>
  <c r="M18" i="1"/>
  <c r="O18" i="1"/>
  <c r="I18" i="1" l="1"/>
  <c r="Q18" i="1" s="1"/>
  <c r="K18" i="1"/>
  <c r="I97" i="1" l="1"/>
  <c r="I83" i="1" l="1"/>
  <c r="K83" i="1"/>
  <c r="M83" i="1"/>
  <c r="O83" i="1"/>
  <c r="Q83" i="1" s="1"/>
  <c r="O38" i="1"/>
  <c r="O46" i="1"/>
  <c r="I46" i="1"/>
  <c r="K46" i="1"/>
  <c r="I63" i="1"/>
  <c r="K63" i="1"/>
  <c r="M63" i="1"/>
  <c r="O63" i="1"/>
  <c r="Q63" i="1" s="1"/>
  <c r="K38" i="1"/>
  <c r="M38" i="1"/>
  <c r="I38" i="1"/>
  <c r="M46" i="1"/>
  <c r="Q46" i="1" l="1"/>
  <c r="Q38" i="1"/>
  <c r="K85" i="1"/>
  <c r="K99" i="1" s="1"/>
  <c r="M85" i="1"/>
  <c r="M99" i="1" s="1"/>
  <c r="I85" i="1"/>
  <c r="O85" i="1"/>
  <c r="O99" i="1" l="1"/>
  <c r="Q85" i="1"/>
  <c r="I99" i="1"/>
</calcChain>
</file>

<file path=xl/sharedStrings.xml><?xml version="1.0" encoding="utf-8"?>
<sst xmlns="http://schemas.openxmlformats.org/spreadsheetml/2006/main" count="125" uniqueCount="117">
  <si>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</si>
  <si>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</si>
  <si>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</si>
  <si>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</si>
  <si>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</si>
  <si>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</si>
  <si>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</si>
  <si>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</si>
  <si>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</si>
  <si>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</si>
  <si>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</si>
  <si>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</si>
  <si>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</si>
  <si>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</si>
  <si>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</si>
  <si>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</si>
  <si>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</si>
  <si>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</si>
  <si>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</si>
  <si>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</si>
  <si>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</si>
  <si>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</si>
  <si>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</si>
  <si>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</si>
  <si>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TRANSMISSION PLANT </t>
  </si>
  <si>
    <t xml:space="preserve">    TOTAL TRANSMISSION PLANT </t>
  </si>
  <si>
    <t xml:space="preserve">DISTRIBUTION PLANT </t>
  </si>
  <si>
    <t xml:space="preserve">    TOTAL DISTRIBUTION PLANT </t>
  </si>
  <si>
    <t xml:space="preserve">GENERAL PLANT </t>
  </si>
  <si>
    <t xml:space="preserve">    TOTAL GENERAL PLANT </t>
  </si>
  <si>
    <t xml:space="preserve">PRODUCTION PLANT </t>
  </si>
  <si>
    <t xml:space="preserve">    TOTAL PRODUCTION PLANT </t>
  </si>
  <si>
    <t xml:space="preserve">    TOTAL GAS PLANT </t>
  </si>
  <si>
    <t xml:space="preserve">NONDEPRECIABLE PLANT </t>
  </si>
  <si>
    <t xml:space="preserve">LAND </t>
  </si>
  <si>
    <t xml:space="preserve">    TOTAL NONDEPRECIABLE PLANT </t>
  </si>
  <si>
    <t xml:space="preserve">RIGHTS OF WAY                                </t>
  </si>
  <si>
    <t xml:space="preserve">COMPRESSOR STATION STRUCTURES                </t>
  </si>
  <si>
    <t xml:space="preserve">MEASURING AND REGULATING STATION STRUCTURES  </t>
  </si>
  <si>
    <t xml:space="preserve">OTHER STRUCTURES                             </t>
  </si>
  <si>
    <t xml:space="preserve">STORAGE LEASEHOLDS AND RIGHTS                </t>
  </si>
  <si>
    <t xml:space="preserve">RESERVOIRS                                   </t>
  </si>
  <si>
    <t xml:space="preserve">NONRECOVERABLE NATURAL GAS                   </t>
  </si>
  <si>
    <t xml:space="preserve">WELL DRILLING                                </t>
  </si>
  <si>
    <t xml:space="preserve">WELL EQUIPMENT                               </t>
  </si>
  <si>
    <t xml:space="preserve">LINES                                        </t>
  </si>
  <si>
    <t xml:space="preserve">COMPRESSOR STATION EQUIPMENT                 </t>
  </si>
  <si>
    <t xml:space="preserve">MEASURING AND REGULATING EQUIPMENT           </t>
  </si>
  <si>
    <t xml:space="preserve">PURIFICATION EQUIPMENT                       </t>
  </si>
  <si>
    <t xml:space="preserve">OTHER EQUIPMENT                              </t>
  </si>
  <si>
    <t xml:space="preserve">RIGHTS OF WAY </t>
  </si>
  <si>
    <t xml:space="preserve">MAINS         </t>
  </si>
  <si>
    <t xml:space="preserve">OTHER DISTRIBUTION LAND RIGHTS                  </t>
  </si>
  <si>
    <t xml:space="preserve">MAINS                                           </t>
  </si>
  <si>
    <t xml:space="preserve">SERVICES                                        </t>
  </si>
  <si>
    <t xml:space="preserve">METERS                                          </t>
  </si>
  <si>
    <t xml:space="preserve">HOUSE REGULATORS                                </t>
  </si>
  <si>
    <t xml:space="preserve">OTHER EQUIPMENT                                 </t>
  </si>
  <si>
    <t xml:space="preserve">    TOTAL DEPRECIABLE PLANT </t>
  </si>
  <si>
    <t xml:space="preserve">DEPRECIABLE PLANT </t>
  </si>
  <si>
    <t>GAS PLANT</t>
  </si>
  <si>
    <t>65-R2.5</t>
  </si>
  <si>
    <t>INTANGIBLE PLANT</t>
  </si>
  <si>
    <t xml:space="preserve">    TOTAL INTANGIBLE PLANT </t>
  </si>
  <si>
    <t>STRUCTURES AND IMPROVEMENTS - CITY GATE STATION</t>
  </si>
  <si>
    <t>STRUCTURES AND IMPROVEMENTS - OTHER DISTRIBUTION</t>
  </si>
  <si>
    <t>MEASURING AND REGULATING STATION EQUIPMENT - GENERAL</t>
  </si>
  <si>
    <t>MEASURING AND REGULATING STATION EQUIPMENT - CITY GATE</t>
  </si>
  <si>
    <t>FRANCHISES AND CONSENTS</t>
  </si>
  <si>
    <t xml:space="preserve">INDUSTRIAL MEASURING AND REGULATING STATION EQUIPMENT      </t>
  </si>
  <si>
    <t>20-SQ</t>
  </si>
  <si>
    <t>65-R4</t>
  </si>
  <si>
    <t>60-R2.5</t>
  </si>
  <si>
    <t>65-R3</t>
  </si>
  <si>
    <t>75-R4</t>
  </si>
  <si>
    <t>50-SQ</t>
  </si>
  <si>
    <t>45-R0.5</t>
  </si>
  <si>
    <t>50-R2</t>
  </si>
  <si>
    <t>45-R1.5</t>
  </si>
  <si>
    <t>45-S0</t>
  </si>
  <si>
    <t>49-R2</t>
  </si>
  <si>
    <t>47-R2</t>
  </si>
  <si>
    <t>75-S3</t>
  </si>
  <si>
    <t>50-R3</t>
  </si>
  <si>
    <t>42-L1.5</t>
  </si>
  <si>
    <t>67-R2.5</t>
  </si>
  <si>
    <t>43-S0</t>
  </si>
  <si>
    <t>37-S0</t>
  </si>
  <si>
    <t>46-S0</t>
  </si>
  <si>
    <t>26-R2.5</t>
  </si>
  <si>
    <t>31-S1.5</t>
  </si>
  <si>
    <t>45-S1.5</t>
  </si>
  <si>
    <t>42-R2.5</t>
  </si>
  <si>
    <t>10-S2</t>
  </si>
  <si>
    <t>11-L3</t>
  </si>
  <si>
    <t>17-S2</t>
  </si>
  <si>
    <t>25-SQ</t>
  </si>
  <si>
    <t>15-L2.5</t>
  </si>
  <si>
    <t>24-L1.5</t>
  </si>
  <si>
    <t xml:space="preserve">TOOLS, SHOP AND GARAGE EQUIPMENT    </t>
  </si>
  <si>
    <t>LOUISVILLE GAS AND ELECTRIC COMPANY</t>
  </si>
  <si>
    <t>TRANSPORTATION EQUIPMENT</t>
  </si>
  <si>
    <t>CARS AND LIGHT TRUCKS</t>
  </si>
  <si>
    <t>HEAVY TRUCKS AND OTHER</t>
  </si>
  <si>
    <t xml:space="preserve">TRAILERS  </t>
  </si>
  <si>
    <t>TOTAL TRANSPORTATION EQUIPMENT</t>
  </si>
  <si>
    <t>POWER OPERATED EQUIPMENT</t>
  </si>
  <si>
    <t>LARGE MACHINERY</t>
  </si>
  <si>
    <t xml:space="preserve">OTHER     </t>
  </si>
  <si>
    <t>TOTAL POWER OPERATED EQUIPMENT</t>
  </si>
  <si>
    <t>TABLE 2.  SUMMARY OF ESTIMATED SURVIVOR CURVES, NET SALVAGE PERCENT, ORIGINAL COST, BOOK DEPRECIATION RESERVE</t>
  </si>
  <si>
    <t>AND CALCULATED ANNUAL DEPRECIATION ACCRUALS RELATED TO GAS PLANT AS OF JUNE 30, 2021</t>
  </si>
  <si>
    <t xml:space="preserve">             -</t>
  </si>
  <si>
    <t>ARO COST GAS UNDERGROUND STORAGE (L/B)</t>
  </si>
  <si>
    <t>ARO COST GAS UNDERGROUND STORAGE (EQUIPMENT)</t>
  </si>
  <si>
    <t>ARO COST GAS TRANSMISSION (EQUIPMENT)</t>
  </si>
  <si>
    <t>ARO COST GAS DISTRIBUTION (EQUIPMENT)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</si>
</sst>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_);\(0\)"/>
    <numFmt numFmtId="166" formatCode="_(* #,##0.0_);_(* \(#,##0.0\);_(* &quot;-&quot;?_);_(@_)"/>
  </numFmts>
  <fonts count="11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9" fillId="0" borderId="0"/>
  </cellStyleXfs>
  <cellXfs count="100">
    <xf numFmtId="0" fontId="0" fillId="0" borderId="0" xfId="0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/>
    <xf numFmtId="4" fontId="4" fillId="0" borderId="2" xfId="0" applyNumberFormat="1" applyFont="1" applyBorder="1" applyAlignment="1"/>
    <xf numFmtId="3" fontId="4" fillId="0" borderId="0" xfId="0" applyNumberFormat="1" applyFont="1" applyAlignment="1"/>
    <xf numFmtId="4" fontId="4" fillId="0" borderId="0" xfId="0" applyNumberFormat="1" applyFont="1" applyAlignment="1"/>
    <xf numFmtId="0" fontId="4" fillId="0" borderId="0" xfId="0" applyFont="1" applyAlignment="1"/>
    <xf numFmtId="0" fontId="5" fillId="0" borderId="0" xfId="0" applyNumberFormat="1" applyFont="1" applyAlignment="1"/>
    <xf numFmtId="0" fontId="6" fillId="0" borderId="0" xfId="0" applyNumberFormat="1" applyFont="1" applyAlignment="1">
      <alignment horizontal="left"/>
    </xf>
    <xf numFmtId="0" fontId="0" fillId="0" borderId="0" xfId="0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0" xfId="0" applyNumberForma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0" fillId="0" borderId="1" xfId="0" applyNumberFormat="1" applyBorder="1"/>
    <xf numFmtId="37" fontId="4" fillId="0" borderId="0" xfId="0" applyNumberFormat="1" applyFont="1" applyAlignment="1"/>
    <xf numFmtId="37" fontId="4" fillId="0" borderId="1" xfId="0" applyNumberFormat="1" applyFont="1" applyBorder="1" applyAlignment="1"/>
    <xf numFmtId="37" fontId="4" fillId="0" borderId="2" xfId="0" applyNumberFormat="1" applyFont="1" applyBorder="1" applyAlignment="1"/>
    <xf numFmtId="0" fontId="8" fillId="0" borderId="0" xfId="0" applyFont="1" applyAlignment="1">
      <alignment horizontal="centerContinuous"/>
    </xf>
    <xf numFmtId="39" fontId="1" fillId="0" borderId="0" xfId="1" applyNumberFormat="1" applyFont="1"/>
    <xf numFmtId="39" fontId="1" fillId="0" borderId="3" xfId="1" applyNumberFormat="1" applyFont="1" applyBorder="1"/>
    <xf numFmtId="39" fontId="8" fillId="0" borderId="0" xfId="1" applyNumberFormat="1" applyFont="1"/>
    <xf numFmtId="37" fontId="8" fillId="0" borderId="0" xfId="1" applyNumberFormat="1" applyFont="1"/>
    <xf numFmtId="37" fontId="0" fillId="0" borderId="3" xfId="0" applyNumberFormat="1" applyBorder="1"/>
    <xf numFmtId="0" fontId="8" fillId="0" borderId="0" xfId="0" applyFont="1" applyAlignment="1"/>
    <xf numFmtId="0" fontId="1" fillId="0" borderId="0" xfId="0" applyNumberFormat="1" applyFont="1" applyAlignment="1"/>
    <xf numFmtId="0" fontId="2" fillId="0" borderId="0" xfId="0" applyFont="1" applyAlignment="1">
      <alignment horizontal="centerContinuous"/>
    </xf>
    <xf numFmtId="0" fontId="2" fillId="0" borderId="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39" fontId="8" fillId="0" borderId="3" xfId="1" applyNumberFormat="1" applyFont="1" applyBorder="1"/>
    <xf numFmtId="0" fontId="8" fillId="0" borderId="0" xfId="0" applyFont="1" applyFill="1" applyAlignment="1">
      <alignment horizontal="centerContinuous"/>
    </xf>
    <xf numFmtId="165" fontId="0" fillId="0" borderId="0" xfId="0" applyNumberFormat="1" applyFill="1" applyAlignment="1">
      <alignment horizontal="centerContinuous"/>
    </xf>
    <xf numFmtId="165" fontId="2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/>
    <xf numFmtId="37" fontId="0" fillId="0" borderId="0" xfId="0" applyNumberFormat="1" applyFill="1"/>
    <xf numFmtId="37" fontId="0" fillId="0" borderId="0" xfId="0" applyNumberFormat="1" applyBorder="1"/>
    <xf numFmtId="0" fontId="2" fillId="0" borderId="0" xfId="0" applyFont="1" applyFill="1" applyAlignment="1">
      <alignment horizontal="centerContinuous"/>
    </xf>
    <xf numFmtId="0" fontId="0" fillId="0" borderId="0" xfId="0" applyFill="1" applyAlignment="1"/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39" fontId="1" fillId="0" borderId="0" xfId="1" applyNumberFormat="1" applyFont="1" applyFill="1"/>
    <xf numFmtId="3" fontId="0" fillId="0" borderId="0" xfId="0" applyNumberFormat="1" applyFill="1"/>
    <xf numFmtId="2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left" indent="1"/>
    </xf>
    <xf numFmtId="0" fontId="10" fillId="0" borderId="0" xfId="0" applyFont="1" applyFill="1" applyAlignment="1"/>
    <xf numFmtId="39" fontId="1" fillId="0" borderId="3" xfId="1" applyNumberFormat="1" applyFont="1" applyFill="1" applyBorder="1"/>
    <xf numFmtId="37" fontId="0" fillId="0" borderId="3" xfId="0" applyNumberFormat="1" applyFill="1" applyBorder="1"/>
    <xf numFmtId="0" fontId="3" fillId="0" borderId="0" xfId="0" applyNumberFormat="1" applyFont="1" applyFill="1" applyAlignment="1"/>
    <xf numFmtId="2" fontId="0" fillId="0" borderId="0" xfId="0" applyNumberFormat="1" applyFill="1" applyBorder="1"/>
    <xf numFmtId="0" fontId="0" fillId="0" borderId="0" xfId="0" applyFill="1" applyBorder="1" applyAlignment="1"/>
    <xf numFmtId="0" fontId="1" fillId="0" borderId="0" xfId="0" applyNumberFormat="1" applyFont="1" applyFill="1" applyBorder="1" applyAlignment="1">
      <alignment horizontal="left" indent="1"/>
    </xf>
    <xf numFmtId="3" fontId="0" fillId="0" borderId="0" xfId="0" applyNumberFormat="1" applyFill="1" applyBorder="1"/>
    <xf numFmtId="37" fontId="0" fillId="0" borderId="0" xfId="0" applyNumberFormat="1" applyFill="1" applyBorder="1"/>
    <xf numFmtId="0" fontId="3" fillId="0" borderId="0" xfId="0" applyNumberFormat="1" applyFont="1" applyFill="1" applyBorder="1" applyAlignment="1"/>
    <xf numFmtId="39" fontId="1" fillId="0" borderId="0" xfId="1" applyNumberFormat="1" applyFont="1" applyFill="1" applyBorder="1"/>
    <xf numFmtId="0" fontId="0" fillId="0" borderId="0" xfId="0" applyFill="1"/>
    <xf numFmtId="0" fontId="6" fillId="0" borderId="0" xfId="0" applyNumberFormat="1" applyFont="1" applyFill="1" applyAlignment="1">
      <alignment horizontal="left"/>
    </xf>
    <xf numFmtId="39" fontId="8" fillId="0" borderId="3" xfId="1" applyNumberFormat="1" applyFont="1" applyFill="1" applyBorder="1"/>
    <xf numFmtId="3" fontId="4" fillId="0" borderId="0" xfId="0" applyNumberFormat="1" applyFont="1" applyFill="1" applyAlignment="1"/>
    <xf numFmtId="37" fontId="4" fillId="0" borderId="3" xfId="0" applyNumberFormat="1" applyFont="1" applyFill="1" applyBorder="1" applyAlignment="1"/>
    <xf numFmtId="37" fontId="4" fillId="0" borderId="0" xfId="0" applyNumberFormat="1" applyFont="1" applyFill="1" applyAlignment="1"/>
    <xf numFmtId="0" fontId="8" fillId="0" borderId="0" xfId="0" applyFont="1" applyFill="1" applyAlignment="1"/>
    <xf numFmtId="0" fontId="7" fillId="0" borderId="0" xfId="0" applyNumberFormat="1" applyFont="1" applyFill="1" applyAlignment="1">
      <alignment horizontal="right"/>
    </xf>
    <xf numFmtId="39" fontId="8" fillId="0" borderId="4" xfId="1" applyNumberFormat="1" applyFont="1" applyFill="1" applyBorder="1"/>
    <xf numFmtId="37" fontId="4" fillId="0" borderId="4" xfId="0" applyNumberFormat="1" applyFont="1" applyFill="1" applyBorder="1" applyAlignment="1"/>
    <xf numFmtId="43" fontId="0" fillId="0" borderId="0" xfId="0" applyNumberFormat="1"/>
    <xf numFmtId="43" fontId="8" fillId="0" borderId="0" xfId="0" applyNumberFormat="1" applyFont="1"/>
    <xf numFmtId="43" fontId="1" fillId="0" borderId="0" xfId="0" quotePrefix="1" applyNumberFormat="1" applyFont="1" applyAlignment="1">
      <alignment horizontal="center"/>
    </xf>
    <xf numFmtId="43" fontId="0" fillId="0" borderId="0" xfId="0" applyNumberFormat="1" applyFill="1"/>
    <xf numFmtId="43" fontId="0" fillId="0" borderId="0" xfId="0" applyNumberFormat="1" applyFill="1" applyBorder="1"/>
    <xf numFmtId="166" fontId="0" fillId="0" borderId="0" xfId="0" applyNumberFormat="1"/>
    <xf numFmtId="166" fontId="0" fillId="0" borderId="0" xfId="0" applyNumberFormat="1" applyAlignment="1"/>
    <xf numFmtId="166" fontId="8" fillId="0" borderId="0" xfId="0" applyNumberFormat="1" applyFont="1"/>
    <xf numFmtId="166" fontId="1" fillId="0" borderId="0" xfId="0" applyNumberFormat="1" applyFont="1" applyAlignment="1">
      <alignment horizontal="center"/>
    </xf>
    <xf numFmtId="166" fontId="0" fillId="0" borderId="0" xfId="0" applyNumberFormat="1" applyFill="1"/>
    <xf numFmtId="166" fontId="0" fillId="0" borderId="0" xfId="0" applyNumberFormat="1" applyFill="1" applyBorder="1"/>
    <xf numFmtId="166" fontId="8" fillId="0" borderId="0" xfId="0" applyNumberFormat="1" applyFont="1" applyFill="1"/>
    <xf numFmtId="166" fontId="4" fillId="0" borderId="0" xfId="0" applyNumberFormat="1" applyFont="1" applyFill="1" applyAlignment="1"/>
    <xf numFmtId="166" fontId="4" fillId="0" borderId="0" xfId="0" applyNumberFormat="1" applyFont="1" applyAlignment="1"/>
    <xf numFmtId="37" fontId="2" fillId="0" borderId="3" xfId="0" applyNumberFormat="1" applyFont="1" applyBorder="1"/>
  </cellXfs>
  <cellStyles count="2">
    <cellStyle name="Normal" xfId="0" builtinId="0"/>
    <cellStyle name="Normal_Iowa ASL GPAMORT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autoPageBreaks="0"/>
  </sheetPr>
  <dimension ref="A1:S102"/>
  <sheetViews>
    <sheetView tabSelected="1" topLeftCell="A64" zoomScale="78" zoomScaleNormal="78" workbookViewId="0">
      <selection activeCell="K93" sqref="K93:K94"/>
    </sheetView>
  </sheetViews>
  <sheetFormatPr defaultColWidth="9.77734375" defaultRowHeight="15" x14ac:dyDescent="0.2"/>
  <cols>
    <col min="1" max="1" width="9.77734375" customWidth="1"/>
    <col min="2" max="2" width="2.77734375" customWidth="1"/>
    <col min="3" max="3" width="60.21875" bestFit="1" customWidth="1"/>
    <col min="4" max="4" width="3.77734375" customWidth="1"/>
    <col min="5" max="5" width="11.77734375" customWidth="1"/>
    <col min="6" max="6" width="3.77734375" customWidth="1"/>
    <col min="7" max="7" width="9.77734375" style="51" customWidth="1"/>
    <col min="8" max="8" width="3.77734375" customWidth="1"/>
    <col min="9" max="9" width="15.77734375" customWidth="1"/>
    <col min="10" max="10" width="3.77734375" customWidth="1"/>
    <col min="11" max="11" width="15.77734375" style="26" customWidth="1"/>
    <col min="12" max="12" width="3.77734375" style="26" customWidth="1"/>
    <col min="13" max="13" width="13.77734375" style="26" customWidth="1"/>
    <col min="14" max="14" width="3.77734375" style="26" customWidth="1"/>
    <col min="15" max="15" width="12.33203125" style="26" customWidth="1"/>
    <col min="16" max="16" width="3.77734375" customWidth="1"/>
    <col min="17" max="17" width="9.88671875" bestFit="1" customWidth="1"/>
    <col min="18" max="18" width="3.77734375" customWidth="1"/>
    <col min="19" max="19" width="11.6640625" bestFit="1" customWidth="1"/>
  </cols>
  <sheetData>
    <row r="1" spans="1:19" ht="15.75" x14ac:dyDescent="0.25">
      <c r="A1" s="41" t="s">
        <v>100</v>
      </c>
      <c r="B1" s="33"/>
      <c r="C1" s="33"/>
      <c r="D1" s="33"/>
      <c r="E1" s="33"/>
      <c r="F1" s="33"/>
      <c r="G1" s="45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5.75" x14ac:dyDescent="0.25">
      <c r="A2" s="33" t="s">
        <v>60</v>
      </c>
      <c r="B2" s="33"/>
      <c r="C2" s="33"/>
      <c r="D2" s="33"/>
      <c r="E2" s="33"/>
      <c r="F2" s="33"/>
      <c r="G2" s="45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5.75" x14ac:dyDescent="0.25">
      <c r="A3" s="41"/>
      <c r="B3" s="33"/>
      <c r="C3" s="33"/>
      <c r="D3" s="33"/>
      <c r="E3" s="33"/>
      <c r="F3" s="33"/>
      <c r="G3" s="4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.75" x14ac:dyDescent="0.25">
      <c r="A4" s="41" t="s">
        <v>110</v>
      </c>
      <c r="B4" s="33"/>
      <c r="C4" s="33"/>
      <c r="D4" s="33"/>
      <c r="E4" s="33"/>
      <c r="F4" s="33"/>
      <c r="G4" s="45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s="55" customFormat="1" ht="15.75" x14ac:dyDescent="0.25">
      <c r="A5" s="54" t="s">
        <v>111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5.75" x14ac:dyDescent="0.25">
      <c r="A6" s="8"/>
      <c r="B6" s="22"/>
      <c r="C6" s="22"/>
      <c r="D6" s="22"/>
      <c r="E6" s="22"/>
      <c r="F6" s="22"/>
      <c r="G6" s="46"/>
      <c r="H6" s="22"/>
      <c r="I6" s="22"/>
      <c r="J6" s="22"/>
      <c r="K6" s="25"/>
      <c r="L6" s="25"/>
      <c r="M6" s="25"/>
      <c r="N6" s="25"/>
    </row>
    <row r="7" spans="1:19" ht="15.75" x14ac:dyDescent="0.25">
      <c r="A7" s="18"/>
      <c r="B7" s="15"/>
      <c r="C7" s="4"/>
      <c r="D7" s="10"/>
      <c r="E7" s="10"/>
      <c r="F7" s="10"/>
      <c r="G7" s="47" t="s">
        <v>1</v>
      </c>
      <c r="H7" s="10"/>
      <c r="I7" s="10"/>
      <c r="J7" s="10"/>
      <c r="K7" s="27" t="s">
        <v>2</v>
      </c>
      <c r="L7" s="27"/>
      <c r="M7" s="27"/>
      <c r="N7" s="27"/>
      <c r="O7" s="28" t="s">
        <v>3</v>
      </c>
      <c r="P7" s="3"/>
      <c r="Q7" s="3"/>
      <c r="R7" s="2"/>
      <c r="S7" s="10" t="s">
        <v>4</v>
      </c>
    </row>
    <row r="8" spans="1:19" ht="15.75" x14ac:dyDescent="0.25">
      <c r="A8" s="18"/>
      <c r="B8" s="15"/>
      <c r="C8" s="10"/>
      <c r="D8" s="10"/>
      <c r="E8" s="10" t="s">
        <v>5</v>
      </c>
      <c r="F8" s="10"/>
      <c r="G8" s="47" t="s">
        <v>6</v>
      </c>
      <c r="H8" s="10"/>
      <c r="I8" s="10" t="s">
        <v>7</v>
      </c>
      <c r="J8" s="10"/>
      <c r="K8" s="27" t="s">
        <v>8</v>
      </c>
      <c r="L8" s="27"/>
      <c r="M8" s="27" t="s">
        <v>9</v>
      </c>
      <c r="N8" s="27"/>
      <c r="O8" s="23" t="s">
        <v>10</v>
      </c>
      <c r="P8" s="7"/>
      <c r="Q8" s="6" t="s">
        <v>11</v>
      </c>
      <c r="R8" s="2"/>
      <c r="S8" s="10" t="s">
        <v>12</v>
      </c>
    </row>
    <row r="9" spans="1:19" ht="15.75" x14ac:dyDescent="0.25">
      <c r="A9" s="18"/>
      <c r="B9" s="15"/>
      <c r="C9" s="10" t="s">
        <v>13</v>
      </c>
      <c r="D9" s="10"/>
      <c r="E9" s="10" t="s">
        <v>14</v>
      </c>
      <c r="F9" s="10"/>
      <c r="G9" s="47" t="s">
        <v>15</v>
      </c>
      <c r="H9" s="10"/>
      <c r="I9" s="10" t="s">
        <v>16</v>
      </c>
      <c r="J9" s="10"/>
      <c r="K9" s="27" t="s">
        <v>17</v>
      </c>
      <c r="L9" s="27"/>
      <c r="M9" s="27" t="s">
        <v>18</v>
      </c>
      <c r="N9" s="27"/>
      <c r="O9" s="27" t="s">
        <v>19</v>
      </c>
      <c r="P9" s="10"/>
      <c r="Q9" s="4" t="s">
        <v>20</v>
      </c>
      <c r="R9" s="2"/>
      <c r="S9" s="10" t="s">
        <v>21</v>
      </c>
    </row>
    <row r="10" spans="1:19" ht="15.75" x14ac:dyDescent="0.25">
      <c r="A10" s="18"/>
      <c r="B10" s="15"/>
      <c r="C10" s="23">
        <v>-1</v>
      </c>
      <c r="D10" s="9"/>
      <c r="E10" s="23">
        <v>-2</v>
      </c>
      <c r="F10" s="9"/>
      <c r="G10" s="48">
        <v>-3</v>
      </c>
      <c r="H10" s="9"/>
      <c r="I10" s="23">
        <v>-4</v>
      </c>
      <c r="J10" s="9"/>
      <c r="K10" s="23">
        <v>-5</v>
      </c>
      <c r="L10" s="27"/>
      <c r="M10" s="23">
        <v>-6</v>
      </c>
      <c r="N10" s="27"/>
      <c r="O10" s="23">
        <v>-7</v>
      </c>
      <c r="P10" s="9"/>
      <c r="Q10" s="5" t="s">
        <v>22</v>
      </c>
      <c r="S10" s="5" t="s">
        <v>23</v>
      </c>
    </row>
    <row r="11" spans="1:19" ht="15.75" x14ac:dyDescent="0.25">
      <c r="A11" s="18"/>
      <c r="B11" s="15"/>
      <c r="C11" s="9"/>
      <c r="D11" s="9"/>
      <c r="E11" s="9"/>
      <c r="F11" s="9"/>
      <c r="G11" s="47"/>
      <c r="H11" s="9"/>
      <c r="I11" s="9"/>
      <c r="J11" s="9"/>
      <c r="K11" s="27"/>
      <c r="L11" s="27"/>
      <c r="M11" s="27"/>
      <c r="N11" s="27"/>
      <c r="O11" s="27"/>
      <c r="P11" s="9"/>
      <c r="Q11" s="9"/>
      <c r="S11" s="9"/>
    </row>
    <row r="12" spans="1:19" ht="15.75" x14ac:dyDescent="0.25">
      <c r="A12" s="18"/>
      <c r="C12" s="16" t="s">
        <v>59</v>
      </c>
      <c r="E12" s="2"/>
      <c r="G12" s="49"/>
      <c r="I12" s="34"/>
      <c r="K12" s="24"/>
      <c r="L12" s="24"/>
      <c r="M12" s="24"/>
      <c r="N12" s="24"/>
      <c r="O12" s="24"/>
      <c r="Q12" s="20"/>
      <c r="S12" s="19"/>
    </row>
    <row r="13" spans="1:19" x14ac:dyDescent="0.2">
      <c r="A13" s="18"/>
      <c r="E13" s="2"/>
      <c r="G13" s="49"/>
      <c r="I13" s="34"/>
      <c r="K13" s="24"/>
      <c r="L13" s="24"/>
      <c r="M13" s="24"/>
      <c r="N13" s="24"/>
      <c r="O13" s="24"/>
      <c r="Q13" s="20"/>
    </row>
    <row r="14" spans="1:19" ht="15.75" x14ac:dyDescent="0.25">
      <c r="A14" s="18"/>
      <c r="C14" s="42" t="s">
        <v>62</v>
      </c>
      <c r="E14" s="2"/>
      <c r="G14" s="49"/>
      <c r="I14" s="34"/>
      <c r="K14" s="24"/>
      <c r="L14" s="24"/>
      <c r="M14" s="24"/>
      <c r="N14" s="24"/>
      <c r="O14" s="24"/>
      <c r="Q14" s="20"/>
    </row>
    <row r="15" spans="1:19" ht="15.75" x14ac:dyDescent="0.25">
      <c r="A15" s="18"/>
      <c r="C15" s="4"/>
      <c r="E15" s="2"/>
      <c r="G15" s="49"/>
      <c r="I15" s="34"/>
      <c r="K15" s="24"/>
      <c r="L15" s="24"/>
      <c r="M15" s="24"/>
      <c r="N15" s="24"/>
      <c r="O15" s="24"/>
      <c r="Q15" s="85"/>
    </row>
    <row r="16" spans="1:19" x14ac:dyDescent="0.2">
      <c r="A16" s="20">
        <v>302</v>
      </c>
      <c r="C16" t="s">
        <v>68</v>
      </c>
      <c r="E16" s="1" t="s">
        <v>70</v>
      </c>
      <c r="G16" s="50">
        <v>0</v>
      </c>
      <c r="I16" s="35">
        <v>387.49</v>
      </c>
      <c r="J16" s="21"/>
      <c r="K16" s="38">
        <v>375</v>
      </c>
      <c r="L16" s="24"/>
      <c r="M16" s="38">
        <v>12</v>
      </c>
      <c r="N16" s="24"/>
      <c r="O16" s="38">
        <v>0</v>
      </c>
      <c r="P16" s="21"/>
      <c r="Q16" s="85">
        <v>0</v>
      </c>
      <c r="S16" s="90">
        <v>0</v>
      </c>
    </row>
    <row r="17" spans="1:19" ht="15.75" x14ac:dyDescent="0.25">
      <c r="A17" s="18"/>
      <c r="C17" s="15"/>
      <c r="E17" s="2"/>
      <c r="G17" s="49"/>
      <c r="I17" s="34"/>
      <c r="K17" s="24"/>
      <c r="L17" s="24"/>
      <c r="M17" s="24"/>
      <c r="N17" s="24"/>
      <c r="O17" s="24"/>
      <c r="Q17" s="85"/>
      <c r="S17" s="91"/>
    </row>
    <row r="18" spans="1:19" ht="15.75" x14ac:dyDescent="0.25">
      <c r="A18" s="18"/>
      <c r="C18" s="43" t="s">
        <v>63</v>
      </c>
      <c r="E18" s="2"/>
      <c r="G18" s="49"/>
      <c r="I18" s="36">
        <f>+SUBTOTAL(9,I16:I17)</f>
        <v>387.49</v>
      </c>
      <c r="J18" s="13"/>
      <c r="K18" s="30">
        <f>+SUBTOTAL(9,K16:K17)</f>
        <v>375</v>
      </c>
      <c r="L18" s="30"/>
      <c r="M18" s="30">
        <f>+SUBTOTAL(9,M16:M17)</f>
        <v>12</v>
      </c>
      <c r="N18" s="30"/>
      <c r="O18" s="30">
        <f>+SUBTOTAL(9,O16:O17)</f>
        <v>0</v>
      </c>
      <c r="P18" s="21"/>
      <c r="Q18" s="86">
        <f>ROUND(O18/I18*100,2)</f>
        <v>0</v>
      </c>
      <c r="R18" s="39"/>
      <c r="S18" s="92"/>
    </row>
    <row r="19" spans="1:19" ht="15.75" x14ac:dyDescent="0.25">
      <c r="A19" s="18"/>
      <c r="C19" s="43"/>
      <c r="E19" s="2"/>
      <c r="G19" s="49"/>
      <c r="I19" s="34"/>
      <c r="K19" s="24"/>
      <c r="L19" s="24"/>
      <c r="M19" s="24"/>
      <c r="N19" s="24"/>
      <c r="O19" s="24"/>
      <c r="Q19" s="85"/>
      <c r="S19" s="91"/>
    </row>
    <row r="20" spans="1:19" x14ac:dyDescent="0.2">
      <c r="A20" s="18"/>
      <c r="E20" s="2"/>
      <c r="G20" s="49"/>
      <c r="I20" s="34"/>
      <c r="K20" s="24"/>
      <c r="L20" s="24"/>
      <c r="M20" s="24"/>
      <c r="N20" s="24"/>
      <c r="O20" s="24"/>
      <c r="Q20" s="85"/>
      <c r="S20" s="91"/>
    </row>
    <row r="21" spans="1:19" ht="15.75" x14ac:dyDescent="0.25">
      <c r="A21" s="18"/>
      <c r="C21" s="4" t="s">
        <v>30</v>
      </c>
      <c r="E21" s="2"/>
      <c r="G21" s="49"/>
      <c r="I21" s="34"/>
      <c r="K21" s="24"/>
      <c r="L21" s="24"/>
      <c r="M21" s="24"/>
      <c r="N21" s="24"/>
      <c r="O21" s="24"/>
      <c r="Q21" s="85"/>
      <c r="S21" s="91"/>
    </row>
    <row r="22" spans="1:19" ht="15.75" x14ac:dyDescent="0.25">
      <c r="A22" s="18"/>
      <c r="C22" s="6"/>
      <c r="E22" s="2"/>
      <c r="G22" s="49"/>
      <c r="I22" s="34"/>
      <c r="K22" s="24"/>
      <c r="L22" s="24"/>
      <c r="M22" s="24"/>
      <c r="N22" s="24"/>
      <c r="O22" s="24"/>
      <c r="Q22" s="85"/>
      <c r="S22" s="91"/>
    </row>
    <row r="23" spans="1:19" x14ac:dyDescent="0.2">
      <c r="A23" s="20">
        <v>350.2</v>
      </c>
      <c r="C23" t="s">
        <v>36</v>
      </c>
      <c r="E23" s="1" t="s">
        <v>71</v>
      </c>
      <c r="G23" s="50">
        <v>0</v>
      </c>
      <c r="I23" s="34">
        <v>101212.49</v>
      </c>
      <c r="J23" s="21"/>
      <c r="K23" s="24">
        <v>72379</v>
      </c>
      <c r="L23" s="24"/>
      <c r="M23" s="24">
        <v>28833</v>
      </c>
      <c r="N23" s="24"/>
      <c r="O23" s="24">
        <v>559</v>
      </c>
      <c r="P23" s="21"/>
      <c r="Q23" s="85">
        <v>0.55230337678679775</v>
      </c>
      <c r="S23" s="90">
        <v>51.6</v>
      </c>
    </row>
    <row r="24" spans="1:19" x14ac:dyDescent="0.2">
      <c r="A24" s="20">
        <v>351.2</v>
      </c>
      <c r="C24" t="s">
        <v>37</v>
      </c>
      <c r="E24" s="1" t="s">
        <v>72</v>
      </c>
      <c r="G24" s="49">
        <v>-20</v>
      </c>
      <c r="I24" s="34">
        <v>10714415.640000001</v>
      </c>
      <c r="J24" s="21"/>
      <c r="K24" s="24">
        <v>2208735.7000000002</v>
      </c>
      <c r="L24" s="24"/>
      <c r="M24" s="24">
        <v>10648563</v>
      </c>
      <c r="N24" s="24"/>
      <c r="O24" s="24">
        <v>212832</v>
      </c>
      <c r="P24" s="21"/>
      <c r="Q24" s="85">
        <v>1.9864079120230957</v>
      </c>
      <c r="S24" s="90">
        <v>50</v>
      </c>
    </row>
    <row r="25" spans="1:19" x14ac:dyDescent="0.2">
      <c r="A25" s="20">
        <v>351.3</v>
      </c>
      <c r="C25" t="s">
        <v>38</v>
      </c>
      <c r="E25" s="1" t="s">
        <v>73</v>
      </c>
      <c r="G25" s="49">
        <v>-5</v>
      </c>
      <c r="I25" s="34">
        <v>33043.050000000003</v>
      </c>
      <c r="J25" s="21"/>
      <c r="K25" s="24">
        <v>17738</v>
      </c>
      <c r="L25" s="24"/>
      <c r="M25" s="24">
        <v>16957</v>
      </c>
      <c r="N25" s="24"/>
      <c r="O25" s="24">
        <v>312</v>
      </c>
      <c r="P25" s="21"/>
      <c r="Q25" s="85">
        <v>0.94422276393976934</v>
      </c>
      <c r="S25" s="90">
        <v>54.3</v>
      </c>
    </row>
    <row r="26" spans="1:19" x14ac:dyDescent="0.2">
      <c r="A26" s="20">
        <v>351.4</v>
      </c>
      <c r="C26" t="s">
        <v>39</v>
      </c>
      <c r="E26" s="1" t="s">
        <v>61</v>
      </c>
      <c r="G26" s="49">
        <v>-20</v>
      </c>
      <c r="I26" s="34">
        <v>8338302.3700000001</v>
      </c>
      <c r="J26" s="21"/>
      <c r="K26" s="52">
        <v>1415633</v>
      </c>
      <c r="L26" s="52"/>
      <c r="M26" s="52">
        <v>8590330</v>
      </c>
      <c r="N26" s="24"/>
      <c r="O26" s="24">
        <v>152142</v>
      </c>
      <c r="P26" s="21"/>
      <c r="Q26" s="85">
        <v>1.8246160099372841</v>
      </c>
      <c r="S26" s="90">
        <v>56.5</v>
      </c>
    </row>
    <row r="27" spans="1:19" x14ac:dyDescent="0.2">
      <c r="A27" s="20">
        <v>352.1</v>
      </c>
      <c r="C27" t="s">
        <v>40</v>
      </c>
      <c r="E27" s="1" t="s">
        <v>74</v>
      </c>
      <c r="G27" s="50">
        <v>0</v>
      </c>
      <c r="I27" s="34">
        <v>609527.22</v>
      </c>
      <c r="J27" s="21"/>
      <c r="K27" s="52">
        <v>548241</v>
      </c>
      <c r="L27" s="52"/>
      <c r="M27" s="52">
        <v>61286</v>
      </c>
      <c r="N27" s="24"/>
      <c r="O27" s="24">
        <v>847</v>
      </c>
      <c r="P27" s="21"/>
      <c r="Q27" s="87">
        <v>0.13896015997447991</v>
      </c>
      <c r="S27" s="93">
        <v>72.400000000000006</v>
      </c>
    </row>
    <row r="28" spans="1:19" x14ac:dyDescent="0.2">
      <c r="A28" s="20">
        <v>352.2</v>
      </c>
      <c r="C28" t="s">
        <v>41</v>
      </c>
      <c r="E28" s="1" t="s">
        <v>71</v>
      </c>
      <c r="G28" s="50">
        <v>0</v>
      </c>
      <c r="I28" s="34">
        <v>400511.4</v>
      </c>
      <c r="J28" s="21"/>
      <c r="K28" s="52">
        <v>400511</v>
      </c>
      <c r="L28" s="52"/>
      <c r="M28" s="52">
        <v>0</v>
      </c>
      <c r="N28" s="24"/>
      <c r="O28" s="24">
        <v>0</v>
      </c>
      <c r="P28" s="21"/>
      <c r="Q28" s="87">
        <v>0</v>
      </c>
      <c r="S28" s="93">
        <v>0</v>
      </c>
    </row>
    <row r="29" spans="1:19" x14ac:dyDescent="0.2">
      <c r="A29" s="20">
        <v>352.3</v>
      </c>
      <c r="C29" t="s">
        <v>42</v>
      </c>
      <c r="E29" s="1" t="s">
        <v>75</v>
      </c>
      <c r="G29" s="50">
        <v>0</v>
      </c>
      <c r="I29" s="34">
        <v>9648855</v>
      </c>
      <c r="J29" s="21"/>
      <c r="K29" s="52">
        <v>8605089</v>
      </c>
      <c r="L29" s="52"/>
      <c r="M29" s="52">
        <v>1043766</v>
      </c>
      <c r="N29" s="24"/>
      <c r="O29" s="24">
        <v>74555</v>
      </c>
      <c r="P29" s="21"/>
      <c r="Q29" s="85">
        <v>0.77268235453844003</v>
      </c>
      <c r="S29" s="90">
        <v>14</v>
      </c>
    </row>
    <row r="30" spans="1:19" x14ac:dyDescent="0.2">
      <c r="A30" s="20">
        <v>352.4</v>
      </c>
      <c r="C30" t="s">
        <v>43</v>
      </c>
      <c r="E30" s="1" t="s">
        <v>61</v>
      </c>
      <c r="G30" s="49">
        <v>-50</v>
      </c>
      <c r="I30" s="34">
        <v>7319876.21</v>
      </c>
      <c r="J30" s="21"/>
      <c r="K30" s="52">
        <v>1668367.92</v>
      </c>
      <c r="L30" s="52"/>
      <c r="M30" s="52">
        <v>9311446</v>
      </c>
      <c r="N30" s="24"/>
      <c r="O30" s="24">
        <v>198531</v>
      </c>
      <c r="P30" s="21"/>
      <c r="Q30" s="85">
        <v>2.7122179980144776</v>
      </c>
      <c r="S30" s="90">
        <v>46.9</v>
      </c>
    </row>
    <row r="31" spans="1:19" x14ac:dyDescent="0.2">
      <c r="A31" s="20">
        <v>352.5</v>
      </c>
      <c r="C31" t="s">
        <v>44</v>
      </c>
      <c r="E31" s="1" t="s">
        <v>76</v>
      </c>
      <c r="G31" s="49">
        <v>-50</v>
      </c>
      <c r="I31" s="34">
        <v>17788163.329999998</v>
      </c>
      <c r="J31" s="21"/>
      <c r="K31" s="52">
        <v>1660447.37</v>
      </c>
      <c r="L31" s="52"/>
      <c r="M31" s="52">
        <v>25021798</v>
      </c>
      <c r="N31" s="24"/>
      <c r="O31" s="24">
        <v>686696</v>
      </c>
      <c r="P31" s="21"/>
      <c r="Q31" s="85">
        <v>3.8604097975752061</v>
      </c>
      <c r="S31" s="90">
        <v>36.4</v>
      </c>
    </row>
    <row r="32" spans="1:19" x14ac:dyDescent="0.2">
      <c r="A32" s="20">
        <v>353</v>
      </c>
      <c r="C32" t="s">
        <v>45</v>
      </c>
      <c r="E32" s="1" t="s">
        <v>77</v>
      </c>
      <c r="G32" s="49">
        <v>-20</v>
      </c>
      <c r="I32" s="34">
        <v>31041055.539999999</v>
      </c>
      <c r="J32" s="21"/>
      <c r="K32" s="24">
        <v>10707205</v>
      </c>
      <c r="L32" s="24"/>
      <c r="M32" s="24">
        <v>26542062</v>
      </c>
      <c r="N32" s="24"/>
      <c r="O32" s="24">
        <v>679046</v>
      </c>
      <c r="P32" s="21"/>
      <c r="Q32" s="85">
        <v>2.1875738056812226</v>
      </c>
      <c r="S32" s="90">
        <v>39.1</v>
      </c>
    </row>
    <row r="33" spans="1:19" x14ac:dyDescent="0.2">
      <c r="A33" s="20">
        <v>354</v>
      </c>
      <c r="C33" t="s">
        <v>46</v>
      </c>
      <c r="E33" s="1" t="s">
        <v>78</v>
      </c>
      <c r="G33" s="49">
        <v>-15</v>
      </c>
      <c r="I33" s="34">
        <v>69973625.079999998</v>
      </c>
      <c r="J33" s="21"/>
      <c r="K33" s="24">
        <v>13079928</v>
      </c>
      <c r="L33" s="24"/>
      <c r="M33" s="24">
        <v>67389741</v>
      </c>
      <c r="N33" s="24"/>
      <c r="O33" s="24">
        <v>1777086</v>
      </c>
      <c r="P33" s="21"/>
      <c r="Q33" s="85">
        <v>2.5396511870983947</v>
      </c>
      <c r="S33" s="90">
        <v>37.9</v>
      </c>
    </row>
    <row r="34" spans="1:19" x14ac:dyDescent="0.2">
      <c r="A34" s="20">
        <v>355</v>
      </c>
      <c r="C34" t="s">
        <v>47</v>
      </c>
      <c r="E34" s="1" t="s">
        <v>79</v>
      </c>
      <c r="G34" s="49">
        <v>-20</v>
      </c>
      <c r="I34" s="34">
        <v>2484952.9900000002</v>
      </c>
      <c r="J34" s="21"/>
      <c r="K34" s="24">
        <v>508911</v>
      </c>
      <c r="L34" s="24"/>
      <c r="M34" s="24">
        <v>2473033</v>
      </c>
      <c r="N34" s="24"/>
      <c r="O34" s="24">
        <v>65307</v>
      </c>
      <c r="P34" s="21"/>
      <c r="Q34" s="85">
        <v>2.6280980067956938</v>
      </c>
      <c r="S34" s="90">
        <v>37.9</v>
      </c>
    </row>
    <row r="35" spans="1:19" x14ac:dyDescent="0.2">
      <c r="A35" s="20">
        <v>356</v>
      </c>
      <c r="C35" t="s">
        <v>48</v>
      </c>
      <c r="E35" s="1" t="s">
        <v>80</v>
      </c>
      <c r="G35" s="49">
        <v>-30</v>
      </c>
      <c r="I35" s="34">
        <v>34152964.210000001</v>
      </c>
      <c r="J35" s="21"/>
      <c r="K35" s="24">
        <v>8215228</v>
      </c>
      <c r="L35" s="24"/>
      <c r="M35" s="24">
        <v>36183625</v>
      </c>
      <c r="N35" s="24"/>
      <c r="O35" s="24">
        <v>883667</v>
      </c>
      <c r="P35" s="21"/>
      <c r="Q35" s="85">
        <v>2.5873801013771507</v>
      </c>
      <c r="S35" s="90">
        <v>40.9</v>
      </c>
    </row>
    <row r="36" spans="1:19" x14ac:dyDescent="0.2">
      <c r="A36" s="20">
        <v>357</v>
      </c>
      <c r="C36" s="11" t="s">
        <v>49</v>
      </c>
      <c r="E36" s="1" t="s">
        <v>81</v>
      </c>
      <c r="G36" s="49">
        <v>-10</v>
      </c>
      <c r="I36" s="35">
        <v>8515578.3499999996</v>
      </c>
      <c r="J36" s="21"/>
      <c r="K36" s="24">
        <v>995489</v>
      </c>
      <c r="L36" s="24"/>
      <c r="M36" s="24">
        <v>8371647</v>
      </c>
      <c r="N36" s="24"/>
      <c r="O36" s="24">
        <v>200778</v>
      </c>
      <c r="P36" s="21"/>
      <c r="Q36" s="85">
        <v>2.3577729162693921</v>
      </c>
      <c r="S36" s="90">
        <v>41.7</v>
      </c>
    </row>
    <row r="37" spans="1:19" x14ac:dyDescent="0.2">
      <c r="A37" s="20"/>
      <c r="E37" s="1"/>
      <c r="G37" s="49"/>
      <c r="I37" s="34"/>
      <c r="J37" s="21"/>
      <c r="K37" s="29"/>
      <c r="L37" s="24"/>
      <c r="M37" s="29"/>
      <c r="N37" s="24"/>
      <c r="O37" s="29"/>
      <c r="P37" s="21"/>
      <c r="Q37" s="85"/>
      <c r="S37" s="90"/>
    </row>
    <row r="38" spans="1:19" ht="15.75" x14ac:dyDescent="0.25">
      <c r="A38" s="20"/>
      <c r="C38" s="17" t="s">
        <v>31</v>
      </c>
      <c r="E38" s="10"/>
      <c r="F38" s="15"/>
      <c r="G38" s="47"/>
      <c r="H38" s="15"/>
      <c r="I38" s="36">
        <f>+SUBTOTAL(9,I23:I37)</f>
        <v>201122082.88</v>
      </c>
      <c r="J38" s="13"/>
      <c r="K38" s="30">
        <f>+SUBTOTAL(9,K23:K37)</f>
        <v>50103902.989999995</v>
      </c>
      <c r="L38" s="30"/>
      <c r="M38" s="30">
        <f>+SUBTOTAL(9,M23:M37)</f>
        <v>195683087</v>
      </c>
      <c r="N38" s="30"/>
      <c r="O38" s="30">
        <f>+SUBTOTAL(9,O23:O37)</f>
        <v>4932358</v>
      </c>
      <c r="P38" s="21"/>
      <c r="Q38" s="86">
        <f>ROUND(O38/I38*100,2)</f>
        <v>2.4500000000000002</v>
      </c>
      <c r="R38" s="39"/>
      <c r="S38" s="92"/>
    </row>
    <row r="39" spans="1:19" ht="15.75" x14ac:dyDescent="0.25">
      <c r="A39" s="20"/>
      <c r="C39" s="17"/>
      <c r="E39" s="10"/>
      <c r="F39" s="15"/>
      <c r="G39" s="47"/>
      <c r="H39" s="15"/>
      <c r="I39" s="34"/>
      <c r="J39" s="13"/>
      <c r="K39" s="30"/>
      <c r="L39" s="30"/>
      <c r="M39" s="30"/>
      <c r="N39" s="30"/>
      <c r="O39" s="30"/>
      <c r="P39" s="21"/>
      <c r="Q39" s="85"/>
      <c r="S39" s="90"/>
    </row>
    <row r="40" spans="1:19" ht="15.75" x14ac:dyDescent="0.25">
      <c r="A40" s="20"/>
      <c r="C40" s="15"/>
      <c r="E40" s="10"/>
      <c r="F40" s="15"/>
      <c r="G40" s="47"/>
      <c r="H40" s="15"/>
      <c r="I40" s="34"/>
      <c r="J40" s="13"/>
      <c r="K40" s="30"/>
      <c r="L40" s="30"/>
      <c r="M40" s="30"/>
      <c r="N40" s="30"/>
      <c r="O40" s="30"/>
      <c r="P40" s="21"/>
      <c r="Q40" s="85"/>
      <c r="S40" s="90"/>
    </row>
    <row r="41" spans="1:19" ht="15.75" x14ac:dyDescent="0.25">
      <c r="A41" s="20"/>
      <c r="B41" s="18"/>
      <c r="C41" s="4" t="s">
        <v>24</v>
      </c>
      <c r="D41" s="18"/>
      <c r="E41" s="2"/>
      <c r="F41" s="18"/>
      <c r="G41" s="49"/>
      <c r="H41" s="18"/>
      <c r="I41" s="34"/>
      <c r="J41" s="21"/>
      <c r="K41" s="24"/>
      <c r="L41" s="24"/>
      <c r="M41" s="24"/>
      <c r="N41" s="24"/>
      <c r="O41" s="24"/>
      <c r="P41" s="21"/>
      <c r="Q41" s="85"/>
      <c r="R41" s="18"/>
      <c r="S41" s="90"/>
    </row>
    <row r="42" spans="1:19" ht="15.75" x14ac:dyDescent="0.25">
      <c r="A42" s="20"/>
      <c r="C42" s="6"/>
      <c r="E42" s="2"/>
      <c r="G42" s="49"/>
      <c r="I42" s="34"/>
      <c r="J42" s="21"/>
      <c r="K42" s="24"/>
      <c r="L42" s="24"/>
      <c r="M42" s="24"/>
      <c r="N42" s="24"/>
      <c r="O42" s="24"/>
      <c r="P42" s="21"/>
      <c r="Q42" s="85"/>
      <c r="S42" s="90"/>
    </row>
    <row r="43" spans="1:19" x14ac:dyDescent="0.2">
      <c r="A43" s="20">
        <v>365.2</v>
      </c>
      <c r="C43" t="s">
        <v>50</v>
      </c>
      <c r="E43" s="1" t="s">
        <v>74</v>
      </c>
      <c r="G43" s="50">
        <v>0</v>
      </c>
      <c r="I43" s="34">
        <v>220659.05</v>
      </c>
      <c r="J43" s="21"/>
      <c r="K43" s="24">
        <v>212124</v>
      </c>
      <c r="L43" s="24"/>
      <c r="M43" s="24">
        <v>8535</v>
      </c>
      <c r="N43" s="24"/>
      <c r="O43" s="24">
        <v>247</v>
      </c>
      <c r="P43" s="21"/>
      <c r="Q43" s="85">
        <v>0.11193739844343571</v>
      </c>
      <c r="S43" s="90">
        <v>34.6</v>
      </c>
    </row>
    <row r="44" spans="1:19" x14ac:dyDescent="0.2">
      <c r="A44" s="20">
        <v>367</v>
      </c>
      <c r="C44" s="11" t="s">
        <v>51</v>
      </c>
      <c r="E44" s="1" t="s">
        <v>61</v>
      </c>
      <c r="G44" s="49">
        <v>-40</v>
      </c>
      <c r="I44" s="35">
        <v>191433095.63999999</v>
      </c>
      <c r="J44" s="21"/>
      <c r="K44" s="24">
        <v>15300294.220000001</v>
      </c>
      <c r="L44" s="24"/>
      <c r="M44" s="24">
        <v>252706040</v>
      </c>
      <c r="N44" s="24"/>
      <c r="O44" s="24">
        <v>4203545</v>
      </c>
      <c r="P44" s="21"/>
      <c r="Q44" s="85">
        <v>2.1958298203070319</v>
      </c>
      <c r="S44" s="90">
        <v>60.1</v>
      </c>
    </row>
    <row r="45" spans="1:19" ht="15.75" x14ac:dyDescent="0.25">
      <c r="A45" s="20"/>
      <c r="C45" s="15"/>
      <c r="E45" s="10"/>
      <c r="F45" s="15"/>
      <c r="G45" s="47"/>
      <c r="H45" s="15"/>
      <c r="I45" s="34"/>
      <c r="J45" s="13"/>
      <c r="K45" s="31"/>
      <c r="L45" s="30"/>
      <c r="M45" s="31"/>
      <c r="N45" s="30"/>
      <c r="O45" s="31"/>
      <c r="P45" s="21"/>
      <c r="Q45" s="85"/>
      <c r="S45" s="90"/>
    </row>
    <row r="46" spans="1:19" ht="15.75" x14ac:dyDescent="0.25">
      <c r="A46" s="20"/>
      <c r="C46" s="17" t="s">
        <v>25</v>
      </c>
      <c r="E46" s="2"/>
      <c r="G46" s="49"/>
      <c r="I46" s="36">
        <f>+SUBTOTAL(9,I43:I45)</f>
        <v>191653754.69</v>
      </c>
      <c r="J46" s="13"/>
      <c r="K46" s="30">
        <f>+SUBTOTAL(9,K43:K45)</f>
        <v>15512418.220000001</v>
      </c>
      <c r="L46" s="30"/>
      <c r="M46" s="30">
        <f>+SUBTOTAL(9,M43:M45)</f>
        <v>252714575</v>
      </c>
      <c r="N46" s="30"/>
      <c r="O46" s="30">
        <f>+SUBTOTAL(9,O43:O45)</f>
        <v>4203792</v>
      </c>
      <c r="P46" s="21"/>
      <c r="Q46" s="86">
        <f>ROUND(O46/I46*100,2)</f>
        <v>2.19</v>
      </c>
      <c r="R46" s="39"/>
      <c r="S46" s="92"/>
    </row>
    <row r="47" spans="1:19" ht="15.75" x14ac:dyDescent="0.25">
      <c r="A47" s="20"/>
      <c r="C47" s="15"/>
      <c r="E47" s="10"/>
      <c r="F47" s="15"/>
      <c r="G47" s="47"/>
      <c r="H47" s="15"/>
      <c r="I47" s="34"/>
      <c r="J47" s="13"/>
      <c r="K47" s="30"/>
      <c r="L47" s="30"/>
      <c r="M47" s="30"/>
      <c r="N47" s="30"/>
      <c r="O47" s="30"/>
      <c r="P47" s="21"/>
      <c r="Q47" s="85"/>
      <c r="S47" s="90"/>
    </row>
    <row r="48" spans="1:19" ht="15.75" x14ac:dyDescent="0.25">
      <c r="A48" s="20"/>
      <c r="C48" s="15"/>
      <c r="E48" s="10"/>
      <c r="F48" s="15"/>
      <c r="G48" s="47"/>
      <c r="H48" s="15"/>
      <c r="I48" s="34"/>
      <c r="J48" s="13"/>
      <c r="K48" s="30"/>
      <c r="L48" s="30"/>
      <c r="M48" s="30"/>
      <c r="N48" s="30"/>
      <c r="O48" s="30"/>
      <c r="P48" s="21"/>
      <c r="Q48" s="85"/>
      <c r="S48" s="90"/>
    </row>
    <row r="49" spans="1:19" ht="15.75" x14ac:dyDescent="0.25">
      <c r="A49" s="20"/>
      <c r="C49" s="4" t="s">
        <v>26</v>
      </c>
      <c r="E49" s="2"/>
      <c r="G49" s="49"/>
      <c r="I49" s="34"/>
      <c r="J49" s="21"/>
      <c r="K49" s="52"/>
      <c r="L49" s="52"/>
      <c r="M49" s="52"/>
      <c r="N49" s="24"/>
      <c r="O49" s="24"/>
      <c r="P49" s="21"/>
      <c r="Q49" s="85"/>
      <c r="S49" s="90"/>
    </row>
    <row r="50" spans="1:19" ht="15.75" x14ac:dyDescent="0.25">
      <c r="A50" s="20"/>
      <c r="C50" s="6"/>
      <c r="E50" s="2"/>
      <c r="G50" s="49"/>
      <c r="I50" s="34"/>
      <c r="J50" s="21"/>
      <c r="K50" s="52"/>
      <c r="L50" s="52"/>
      <c r="M50" s="52"/>
      <c r="N50" s="24"/>
      <c r="O50" s="24"/>
      <c r="P50" s="21"/>
      <c r="Q50" s="85"/>
      <c r="S50" s="90"/>
    </row>
    <row r="51" spans="1:19" x14ac:dyDescent="0.2">
      <c r="A51" s="20">
        <v>374.22</v>
      </c>
      <c r="C51" t="s">
        <v>52</v>
      </c>
      <c r="E51" s="1" t="s">
        <v>82</v>
      </c>
      <c r="G51" s="50">
        <v>0</v>
      </c>
      <c r="I51" s="34">
        <v>74018.23</v>
      </c>
      <c r="J51" s="21"/>
      <c r="K51" s="52">
        <v>74018</v>
      </c>
      <c r="L51" s="52"/>
      <c r="M51" s="52">
        <v>0</v>
      </c>
      <c r="N51" s="24"/>
      <c r="O51" s="24">
        <v>0</v>
      </c>
      <c r="P51" s="21"/>
      <c r="Q51" s="87" t="s">
        <v>112</v>
      </c>
      <c r="S51" s="93" t="s">
        <v>112</v>
      </c>
    </row>
    <row r="52" spans="1:19" x14ac:dyDescent="0.2">
      <c r="A52" s="20">
        <v>375.1</v>
      </c>
      <c r="C52" t="s">
        <v>64</v>
      </c>
      <c r="E52" s="1" t="s">
        <v>83</v>
      </c>
      <c r="G52" s="49">
        <v>-20</v>
      </c>
      <c r="I52" s="34">
        <v>519543.44</v>
      </c>
      <c r="J52" s="21"/>
      <c r="K52" s="52">
        <v>127492</v>
      </c>
      <c r="L52" s="52"/>
      <c r="M52" s="52">
        <v>495960</v>
      </c>
      <c r="N52" s="24"/>
      <c r="O52" s="24">
        <v>14442</v>
      </c>
      <c r="P52" s="21"/>
      <c r="Q52" s="85">
        <v>2.7797483113250356</v>
      </c>
      <c r="S52" s="90">
        <v>34.299999999999997</v>
      </c>
    </row>
    <row r="53" spans="1:19" x14ac:dyDescent="0.2">
      <c r="A53" s="20">
        <v>375.2</v>
      </c>
      <c r="C53" t="s">
        <v>65</v>
      </c>
      <c r="E53" s="1" t="s">
        <v>84</v>
      </c>
      <c r="G53" s="49">
        <v>-20</v>
      </c>
      <c r="I53" s="34">
        <v>765267.96</v>
      </c>
      <c r="J53" s="21"/>
      <c r="K53" s="52">
        <v>371468</v>
      </c>
      <c r="L53" s="52"/>
      <c r="M53" s="52">
        <v>546854</v>
      </c>
      <c r="N53" s="24"/>
      <c r="O53" s="24">
        <v>18739</v>
      </c>
      <c r="P53" s="21"/>
      <c r="Q53" s="85">
        <v>2.4486847718020237</v>
      </c>
      <c r="S53" s="90">
        <v>29.2</v>
      </c>
    </row>
    <row r="54" spans="1:19" x14ac:dyDescent="0.2">
      <c r="A54" s="20">
        <v>376</v>
      </c>
      <c r="C54" t="s">
        <v>53</v>
      </c>
      <c r="E54" s="1" t="s">
        <v>85</v>
      </c>
      <c r="G54" s="49">
        <v>-40</v>
      </c>
      <c r="I54" s="34">
        <v>479717760.80000001</v>
      </c>
      <c r="J54" s="21"/>
      <c r="K54" s="52">
        <v>159645547.19999999</v>
      </c>
      <c r="L54" s="52"/>
      <c r="M54" s="52">
        <v>511959318</v>
      </c>
      <c r="N54" s="24"/>
      <c r="O54" s="24">
        <v>9961574</v>
      </c>
      <c r="P54" s="21"/>
      <c r="Q54" s="85">
        <v>2.0765489239730481</v>
      </c>
      <c r="S54" s="90">
        <v>51.4</v>
      </c>
    </row>
    <row r="55" spans="1:19" x14ac:dyDescent="0.2">
      <c r="A55" s="20">
        <v>378</v>
      </c>
      <c r="C55" t="s">
        <v>66</v>
      </c>
      <c r="E55" s="1" t="s">
        <v>86</v>
      </c>
      <c r="G55" s="49">
        <v>-20</v>
      </c>
      <c r="I55" s="34">
        <v>37392289.18</v>
      </c>
      <c r="J55" s="21"/>
      <c r="K55" s="24">
        <v>4008930.48</v>
      </c>
      <c r="L55" s="24"/>
      <c r="M55" s="24">
        <v>40861817</v>
      </c>
      <c r="N55" s="24"/>
      <c r="O55" s="24">
        <v>1126401</v>
      </c>
      <c r="P55" s="21"/>
      <c r="Q55" s="85">
        <v>3.0123884487994324</v>
      </c>
      <c r="S55" s="90">
        <v>36.299999999999997</v>
      </c>
    </row>
    <row r="56" spans="1:19" x14ac:dyDescent="0.2">
      <c r="A56" s="20">
        <v>379</v>
      </c>
      <c r="C56" t="s">
        <v>67</v>
      </c>
      <c r="E56" s="1" t="s">
        <v>87</v>
      </c>
      <c r="G56" s="49">
        <v>-40</v>
      </c>
      <c r="I56" s="34">
        <v>15811772.52</v>
      </c>
      <c r="J56" s="21"/>
      <c r="K56" s="24">
        <v>2160606.38</v>
      </c>
      <c r="L56" s="24"/>
      <c r="M56" s="24">
        <v>19975875</v>
      </c>
      <c r="N56" s="24"/>
      <c r="O56" s="24">
        <v>666015</v>
      </c>
      <c r="P56" s="21"/>
      <c r="Q56" s="85">
        <v>4.2121463558723145</v>
      </c>
      <c r="S56" s="90">
        <v>30</v>
      </c>
    </row>
    <row r="57" spans="1:19" x14ac:dyDescent="0.2">
      <c r="A57" s="20">
        <v>380</v>
      </c>
      <c r="C57" s="11" t="s">
        <v>54</v>
      </c>
      <c r="E57" s="1" t="s">
        <v>88</v>
      </c>
      <c r="G57" s="49">
        <v>-55</v>
      </c>
      <c r="I57" s="34">
        <v>470085314.97000003</v>
      </c>
      <c r="J57" s="21"/>
      <c r="K57" s="24">
        <v>152021422.22999999</v>
      </c>
      <c r="L57" s="24"/>
      <c r="M57" s="24">
        <v>576610816</v>
      </c>
      <c r="N57" s="24"/>
      <c r="O57" s="24">
        <v>15040916</v>
      </c>
      <c r="P57" s="21"/>
      <c r="Q57" s="85">
        <v>3.1996140957859707</v>
      </c>
      <c r="S57" s="90">
        <v>38.299999999999997</v>
      </c>
    </row>
    <row r="58" spans="1:19" x14ac:dyDescent="0.2">
      <c r="A58" s="20">
        <v>381</v>
      </c>
      <c r="C58" s="11" t="s">
        <v>55</v>
      </c>
      <c r="E58" s="1" t="s">
        <v>89</v>
      </c>
      <c r="G58" s="49">
        <v>-10</v>
      </c>
      <c r="I58" s="34">
        <v>68475441.609999999</v>
      </c>
      <c r="J58" s="21"/>
      <c r="K58" s="24">
        <v>17184211.629999999</v>
      </c>
      <c r="L58" s="24"/>
      <c r="M58" s="24">
        <v>58138774</v>
      </c>
      <c r="N58" s="24"/>
      <c r="O58" s="24">
        <v>3571517</v>
      </c>
      <c r="P58" s="21"/>
      <c r="Q58" s="85">
        <v>5.2157633686270719</v>
      </c>
      <c r="S58" s="90">
        <v>16.3</v>
      </c>
    </row>
    <row r="59" spans="1:19" x14ac:dyDescent="0.2">
      <c r="A59" s="20">
        <v>383</v>
      </c>
      <c r="C59" t="s">
        <v>56</v>
      </c>
      <c r="E59" s="1" t="s">
        <v>90</v>
      </c>
      <c r="G59" s="49">
        <v>-10</v>
      </c>
      <c r="I59" s="34">
        <v>27617357.649999999</v>
      </c>
      <c r="J59" s="21"/>
      <c r="K59" s="24">
        <v>9032720</v>
      </c>
      <c r="L59" s="24"/>
      <c r="M59" s="24">
        <v>21346373</v>
      </c>
      <c r="N59" s="24"/>
      <c r="O59" s="24">
        <v>1042716</v>
      </c>
      <c r="P59" s="21"/>
      <c r="Q59" s="85">
        <v>3.7755820568156349</v>
      </c>
      <c r="S59" s="90">
        <v>20.5</v>
      </c>
    </row>
    <row r="60" spans="1:19" x14ac:dyDescent="0.2">
      <c r="A60" s="20">
        <v>385</v>
      </c>
      <c r="C60" s="40" t="s">
        <v>69</v>
      </c>
      <c r="E60" s="1" t="s">
        <v>91</v>
      </c>
      <c r="G60" s="49">
        <v>-5</v>
      </c>
      <c r="I60" s="34">
        <v>1831193.99</v>
      </c>
      <c r="J60" s="21"/>
      <c r="K60" s="24">
        <v>265139</v>
      </c>
      <c r="L60" s="24"/>
      <c r="M60" s="24">
        <v>1657615</v>
      </c>
      <c r="N60" s="24"/>
      <c r="O60" s="24">
        <v>43540</v>
      </c>
      <c r="P60" s="21"/>
      <c r="Q60" s="85">
        <v>2.3776836445383918</v>
      </c>
      <c r="S60" s="90">
        <v>38.1</v>
      </c>
    </row>
    <row r="61" spans="1:19" x14ac:dyDescent="0.2">
      <c r="A61" s="20">
        <v>387</v>
      </c>
      <c r="C61" s="11" t="s">
        <v>57</v>
      </c>
      <c r="E61" s="1" t="s">
        <v>92</v>
      </c>
      <c r="G61" s="50">
        <v>0</v>
      </c>
      <c r="I61" s="35">
        <v>1825898.22</v>
      </c>
      <c r="J61" s="21"/>
      <c r="K61" s="24">
        <v>47490</v>
      </c>
      <c r="L61" s="24"/>
      <c r="M61" s="24">
        <v>1778408</v>
      </c>
      <c r="N61" s="24"/>
      <c r="O61" s="24">
        <v>44197</v>
      </c>
      <c r="P61" s="21"/>
      <c r="Q61" s="85">
        <v>2.420562083685037</v>
      </c>
      <c r="S61" s="90">
        <v>40.200000000000003</v>
      </c>
    </row>
    <row r="62" spans="1:19" x14ac:dyDescent="0.2">
      <c r="A62" s="20"/>
      <c r="E62" s="2"/>
      <c r="G62" s="49"/>
      <c r="I62" s="34"/>
      <c r="J62" s="21"/>
      <c r="K62" s="29"/>
      <c r="L62" s="24"/>
      <c r="M62" s="29"/>
      <c r="N62" s="24"/>
      <c r="O62" s="29"/>
      <c r="P62" s="21"/>
      <c r="Q62" s="85" t="s">
        <v>0</v>
      </c>
      <c r="S62" s="90" t="s">
        <v>0</v>
      </c>
    </row>
    <row r="63" spans="1:19" ht="15.75" x14ac:dyDescent="0.25">
      <c r="A63" s="20"/>
      <c r="C63" s="17" t="s">
        <v>27</v>
      </c>
      <c r="E63" s="2"/>
      <c r="G63" s="49"/>
      <c r="I63" s="36">
        <f>+SUBTOTAL(9,I51:I61)</f>
        <v>1104115858.5700002</v>
      </c>
      <c r="J63" s="13"/>
      <c r="K63" s="30">
        <f>+SUBTOTAL(9,K51:K61)</f>
        <v>344939044.91999996</v>
      </c>
      <c r="L63" s="30"/>
      <c r="M63" s="30">
        <f>+SUBTOTAL(9,M51:M61)</f>
        <v>1233371810</v>
      </c>
      <c r="N63" s="30"/>
      <c r="O63" s="30">
        <f>+SUBTOTAL(9,O51:O61)</f>
        <v>31530057</v>
      </c>
      <c r="P63" s="21"/>
      <c r="Q63" s="86">
        <f>ROUND(O63/I63*100,2)</f>
        <v>2.86</v>
      </c>
      <c r="R63" s="39"/>
      <c r="S63" s="92"/>
    </row>
    <row r="64" spans="1:19" ht="15.75" x14ac:dyDescent="0.25">
      <c r="A64" s="20"/>
      <c r="C64" s="17"/>
      <c r="E64" s="2"/>
      <c r="G64" s="49"/>
      <c r="I64" s="34"/>
      <c r="J64" s="13"/>
      <c r="K64" s="30"/>
      <c r="L64" s="30"/>
      <c r="M64" s="30"/>
      <c r="N64" s="30"/>
      <c r="O64" s="30"/>
      <c r="P64" s="21"/>
      <c r="Q64" s="85"/>
      <c r="S64" s="90"/>
    </row>
    <row r="65" spans="1:19" ht="15.75" x14ac:dyDescent="0.25">
      <c r="A65" s="20"/>
      <c r="E65" s="2"/>
      <c r="G65" s="49"/>
      <c r="I65" s="34"/>
      <c r="J65" s="13"/>
      <c r="K65" s="30"/>
      <c r="L65" s="30"/>
      <c r="M65" s="30"/>
      <c r="N65" s="30"/>
      <c r="O65" s="30"/>
      <c r="P65" s="21"/>
      <c r="Q65" s="85"/>
      <c r="S65" s="90"/>
    </row>
    <row r="66" spans="1:19" ht="15.75" x14ac:dyDescent="0.25">
      <c r="A66" s="20"/>
      <c r="C66" s="4" t="s">
        <v>28</v>
      </c>
      <c r="E66" s="2"/>
      <c r="G66" s="49"/>
      <c r="I66" s="34"/>
      <c r="J66" s="21"/>
      <c r="K66" s="24"/>
      <c r="L66" s="24"/>
      <c r="M66" s="24"/>
      <c r="N66" s="24"/>
      <c r="O66" s="24"/>
      <c r="P66" s="21"/>
      <c r="Q66" s="85"/>
      <c r="S66" s="90"/>
    </row>
    <row r="67" spans="1:19" ht="15.75" x14ac:dyDescent="0.25">
      <c r="A67" s="20"/>
      <c r="C67" s="6"/>
      <c r="E67" s="2"/>
      <c r="G67" s="49"/>
      <c r="I67" s="34"/>
      <c r="J67" s="21"/>
      <c r="K67" s="24"/>
      <c r="L67" s="24"/>
      <c r="M67" s="24"/>
      <c r="N67" s="24"/>
      <c r="O67" s="24"/>
      <c r="P67" s="21"/>
      <c r="Q67" s="85"/>
      <c r="S67" s="90"/>
    </row>
    <row r="68" spans="1:19" s="55" customFormat="1" x14ac:dyDescent="0.2">
      <c r="A68" s="57"/>
      <c r="C68" s="58" t="s">
        <v>101</v>
      </c>
      <c r="E68" s="59"/>
      <c r="G68" s="49"/>
      <c r="I68" s="60"/>
      <c r="J68" s="61"/>
      <c r="K68" s="52"/>
      <c r="L68" s="52"/>
      <c r="M68" s="52"/>
      <c r="N68" s="52"/>
      <c r="O68" s="52"/>
      <c r="P68" s="61"/>
      <c r="Q68" s="88"/>
      <c r="S68" s="94"/>
    </row>
    <row r="69" spans="1:19" s="55" customFormat="1" x14ac:dyDescent="0.2">
      <c r="A69" s="62">
        <v>392</v>
      </c>
      <c r="C69" s="63" t="s">
        <v>102</v>
      </c>
      <c r="E69" s="50" t="s">
        <v>93</v>
      </c>
      <c r="G69" s="50">
        <v>0</v>
      </c>
      <c r="H69" s="64"/>
      <c r="I69" s="60">
        <v>87402.64</v>
      </c>
      <c r="J69" s="61"/>
      <c r="K69" s="52">
        <v>34763</v>
      </c>
      <c r="L69" s="52"/>
      <c r="M69" s="52">
        <v>52640</v>
      </c>
      <c r="N69" s="52"/>
      <c r="O69" s="52">
        <v>10233</v>
      </c>
      <c r="P69" s="61"/>
      <c r="Q69" s="88">
        <v>11.707884338505108</v>
      </c>
      <c r="S69" s="94">
        <v>5.0999999999999996</v>
      </c>
    </row>
    <row r="70" spans="1:19" s="55" customFormat="1" x14ac:dyDescent="0.2">
      <c r="A70" s="62">
        <v>392.1</v>
      </c>
      <c r="C70" s="63" t="s">
        <v>103</v>
      </c>
      <c r="E70" s="50" t="s">
        <v>94</v>
      </c>
      <c r="G70" s="50">
        <v>0</v>
      </c>
      <c r="H70" s="64"/>
      <c r="I70" s="60">
        <v>1286045.28</v>
      </c>
      <c r="J70" s="61"/>
      <c r="K70" s="52">
        <v>781529</v>
      </c>
      <c r="L70" s="52"/>
      <c r="M70" s="52">
        <v>504516</v>
      </c>
      <c r="N70" s="52"/>
      <c r="O70" s="52">
        <v>97433</v>
      </c>
      <c r="P70" s="61"/>
      <c r="Q70" s="88">
        <v>7.5761718125507986</v>
      </c>
      <c r="S70" s="94">
        <v>5.2</v>
      </c>
    </row>
    <row r="71" spans="1:19" s="55" customFormat="1" x14ac:dyDescent="0.2">
      <c r="A71" s="57">
        <v>392.2</v>
      </c>
      <c r="C71" s="63" t="s">
        <v>104</v>
      </c>
      <c r="E71" s="50" t="s">
        <v>95</v>
      </c>
      <c r="G71" s="50">
        <v>0</v>
      </c>
      <c r="I71" s="65">
        <v>702163.08</v>
      </c>
      <c r="J71" s="61"/>
      <c r="K71" s="66">
        <v>267427.71999999997</v>
      </c>
      <c r="L71" s="52"/>
      <c r="M71" s="66">
        <v>434735</v>
      </c>
      <c r="N71" s="52"/>
      <c r="O71" s="66">
        <v>45873</v>
      </c>
      <c r="P71" s="61"/>
      <c r="Q71" s="88">
        <v>6.5330976957660605</v>
      </c>
      <c r="S71" s="94">
        <v>9.5</v>
      </c>
    </row>
    <row r="72" spans="1:19" s="55" customFormat="1" x14ac:dyDescent="0.2">
      <c r="A72" s="57"/>
      <c r="C72" s="67"/>
      <c r="E72" s="50"/>
      <c r="G72" s="50"/>
      <c r="I72" s="60"/>
      <c r="J72" s="61"/>
      <c r="K72" s="52"/>
      <c r="L72" s="52"/>
      <c r="M72" s="52"/>
      <c r="N72" s="52"/>
      <c r="O72" s="52"/>
      <c r="P72" s="61"/>
      <c r="Q72" s="88"/>
      <c r="S72" s="94"/>
    </row>
    <row r="73" spans="1:19" s="55" customFormat="1" x14ac:dyDescent="0.2">
      <c r="A73" s="57"/>
      <c r="C73" s="63" t="s">
        <v>105</v>
      </c>
      <c r="E73" s="50"/>
      <c r="G73" s="50"/>
      <c r="I73" s="60">
        <f>SUBTOTAL(9,I69:I72)</f>
        <v>2075611</v>
      </c>
      <c r="J73" s="61"/>
      <c r="K73" s="52">
        <f>SUBTOTAL(9,K69:K72)</f>
        <v>1083719.72</v>
      </c>
      <c r="L73" s="52"/>
      <c r="M73" s="52">
        <f>SUBTOTAL(9,M69:M72)</f>
        <v>991891</v>
      </c>
      <c r="N73" s="52"/>
      <c r="O73" s="52">
        <f>SUBTOTAL(9,O69:O72)</f>
        <v>153539</v>
      </c>
      <c r="P73" s="61"/>
      <c r="Q73" s="88">
        <f>ROUND(O73/I73*100,2)</f>
        <v>7.4</v>
      </c>
      <c r="S73" s="94"/>
    </row>
    <row r="74" spans="1:19" s="55" customFormat="1" x14ac:dyDescent="0.2">
      <c r="A74" s="57"/>
      <c r="C74" s="67"/>
      <c r="E74" s="50"/>
      <c r="G74" s="50"/>
      <c r="I74" s="60"/>
      <c r="J74" s="61"/>
      <c r="K74" s="52"/>
      <c r="L74" s="52"/>
      <c r="M74" s="52"/>
      <c r="N74" s="52"/>
      <c r="O74" s="52"/>
      <c r="P74" s="61"/>
      <c r="Q74" s="88"/>
      <c r="S74" s="94"/>
    </row>
    <row r="75" spans="1:19" s="55" customFormat="1" x14ac:dyDescent="0.2">
      <c r="A75" s="57">
        <v>394</v>
      </c>
      <c r="C75" s="55" t="s">
        <v>99</v>
      </c>
      <c r="E75" s="50" t="s">
        <v>96</v>
      </c>
      <c r="G75" s="50">
        <v>0</v>
      </c>
      <c r="I75" s="60">
        <v>8225964.5199999996</v>
      </c>
      <c r="J75" s="61"/>
      <c r="K75" s="52">
        <v>2927120.05</v>
      </c>
      <c r="L75" s="52"/>
      <c r="M75" s="52">
        <v>5298844</v>
      </c>
      <c r="N75" s="52"/>
      <c r="O75" s="52">
        <v>325704</v>
      </c>
      <c r="P75" s="61"/>
      <c r="Q75" s="88">
        <v>3.9594627378723493</v>
      </c>
      <c r="S75" s="94">
        <v>16.3</v>
      </c>
    </row>
    <row r="76" spans="1:19" s="55" customFormat="1" x14ac:dyDescent="0.2">
      <c r="A76" s="57"/>
      <c r="E76" s="50"/>
      <c r="G76" s="50"/>
      <c r="I76" s="60"/>
      <c r="J76" s="61"/>
      <c r="K76" s="52"/>
      <c r="L76" s="52"/>
      <c r="M76" s="52"/>
      <c r="N76" s="52"/>
      <c r="O76" s="52"/>
      <c r="P76" s="61"/>
      <c r="Q76" s="88"/>
      <c r="S76" s="94"/>
    </row>
    <row r="77" spans="1:19" s="55" customFormat="1" x14ac:dyDescent="0.2">
      <c r="A77" s="57"/>
      <c r="C77" s="55" t="s">
        <v>106</v>
      </c>
      <c r="E77" s="50"/>
      <c r="G77" s="50"/>
      <c r="I77" s="60"/>
      <c r="J77" s="61"/>
      <c r="K77" s="52"/>
      <c r="L77" s="52"/>
      <c r="M77" s="52"/>
      <c r="N77" s="52"/>
      <c r="O77" s="52"/>
      <c r="P77" s="61"/>
      <c r="Q77" s="88"/>
      <c r="S77" s="94"/>
    </row>
    <row r="78" spans="1:19" s="55" customFormat="1" x14ac:dyDescent="0.2">
      <c r="A78" s="62">
        <v>396.1</v>
      </c>
      <c r="C78" s="63" t="s">
        <v>107</v>
      </c>
      <c r="E78" s="50" t="s">
        <v>97</v>
      </c>
      <c r="G78" s="50">
        <v>0</v>
      </c>
      <c r="H78" s="64"/>
      <c r="I78" s="60">
        <v>4474881.12</v>
      </c>
      <c r="J78" s="61"/>
      <c r="K78" s="52">
        <v>2070047</v>
      </c>
      <c r="L78" s="52"/>
      <c r="M78" s="52">
        <v>2404834</v>
      </c>
      <c r="N78" s="52"/>
      <c r="O78" s="52">
        <v>236177</v>
      </c>
      <c r="P78" s="61"/>
      <c r="Q78" s="88">
        <v>5.2778385317194747</v>
      </c>
      <c r="S78" s="94">
        <v>10.199999999999999</v>
      </c>
    </row>
    <row r="79" spans="1:19" s="69" customFormat="1" x14ac:dyDescent="0.2">
      <c r="A79" s="68">
        <v>396.2</v>
      </c>
      <c r="C79" s="70" t="s">
        <v>108</v>
      </c>
      <c r="E79" s="56" t="s">
        <v>98</v>
      </c>
      <c r="G79" s="56">
        <v>0</v>
      </c>
      <c r="I79" s="65">
        <v>1162584.78</v>
      </c>
      <c r="J79" s="71"/>
      <c r="K79" s="66">
        <v>175607</v>
      </c>
      <c r="L79" s="72"/>
      <c r="M79" s="66">
        <v>986978</v>
      </c>
      <c r="N79" s="72"/>
      <c r="O79" s="66">
        <v>45932</v>
      </c>
      <c r="P79" s="71"/>
      <c r="Q79" s="89">
        <v>3.9508516531585762</v>
      </c>
      <c r="S79" s="95">
        <v>21.5</v>
      </c>
    </row>
    <row r="80" spans="1:19" s="69" customFormat="1" x14ac:dyDescent="0.2">
      <c r="A80" s="68"/>
      <c r="C80" s="73"/>
      <c r="E80" s="56"/>
      <c r="G80" s="56"/>
      <c r="I80" s="74"/>
      <c r="J80" s="71"/>
      <c r="K80" s="72"/>
      <c r="L80" s="72"/>
      <c r="M80" s="72"/>
      <c r="N80" s="72"/>
      <c r="O80" s="72"/>
      <c r="P80" s="71"/>
      <c r="Q80" s="89"/>
      <c r="S80" s="95"/>
    </row>
    <row r="81" spans="1:19" s="69" customFormat="1" x14ac:dyDescent="0.2">
      <c r="A81" s="68"/>
      <c r="C81" s="70" t="s">
        <v>109</v>
      </c>
      <c r="E81" s="56"/>
      <c r="G81" s="56"/>
      <c r="I81" s="65">
        <f>SUBTOTAL(9,I78:I80)</f>
        <v>5637465.9000000004</v>
      </c>
      <c r="J81" s="71"/>
      <c r="K81" s="66">
        <f>SUBTOTAL(9,K78:K80)</f>
        <v>2245654</v>
      </c>
      <c r="L81" s="72"/>
      <c r="M81" s="66">
        <f>SUBTOTAL(9,M78:M80)</f>
        <v>3391812</v>
      </c>
      <c r="N81" s="72"/>
      <c r="O81" s="66">
        <f>SUBTOTAL(9,O78:O80)</f>
        <v>282109</v>
      </c>
      <c r="P81" s="71"/>
      <c r="Q81" s="88">
        <f>ROUND(O81/I81*100,2)</f>
        <v>5</v>
      </c>
      <c r="S81" s="95"/>
    </row>
    <row r="82" spans="1:19" s="55" customFormat="1" x14ac:dyDescent="0.2">
      <c r="A82" s="75"/>
      <c r="E82" s="59"/>
      <c r="G82" s="49"/>
      <c r="I82" s="60"/>
      <c r="J82" s="61"/>
      <c r="K82" s="72"/>
      <c r="L82" s="52"/>
      <c r="M82" s="72"/>
      <c r="N82" s="52"/>
      <c r="O82" s="72"/>
      <c r="P82" s="61"/>
      <c r="Q82" s="88"/>
      <c r="S82" s="94"/>
    </row>
    <row r="83" spans="1:19" s="55" customFormat="1" ht="15.75" x14ac:dyDescent="0.25">
      <c r="A83" s="75"/>
      <c r="C83" s="76" t="s">
        <v>29</v>
      </c>
      <c r="E83" s="59"/>
      <c r="G83" s="49"/>
      <c r="I83" s="77">
        <f>+SUBTOTAL(9,I69:I82)</f>
        <v>15939041.42</v>
      </c>
      <c r="J83" s="78"/>
      <c r="K83" s="79">
        <f>+SUBTOTAL(9,K69:K82)</f>
        <v>6256493.7699999996</v>
      </c>
      <c r="L83" s="80"/>
      <c r="M83" s="79">
        <f>+SUBTOTAL(9,M69:M82)</f>
        <v>9682547</v>
      </c>
      <c r="N83" s="80"/>
      <c r="O83" s="79">
        <f>+SUBTOTAL(9,O69:O82)</f>
        <v>761352</v>
      </c>
      <c r="P83" s="78"/>
      <c r="Q83" s="86">
        <f>ROUND(O83/I83*100,2)</f>
        <v>4.78</v>
      </c>
      <c r="R83" s="81"/>
      <c r="S83" s="96"/>
    </row>
    <row r="84" spans="1:19" s="55" customFormat="1" ht="15.75" x14ac:dyDescent="0.25">
      <c r="A84" s="75"/>
      <c r="C84" s="82"/>
      <c r="E84" s="59"/>
      <c r="G84" s="49"/>
      <c r="I84" s="60"/>
      <c r="J84" s="78"/>
      <c r="K84" s="80"/>
      <c r="L84" s="80"/>
      <c r="M84" s="80"/>
      <c r="N84" s="80"/>
      <c r="O84" s="80"/>
      <c r="P84" s="78"/>
      <c r="Q84" s="88"/>
      <c r="S84" s="97"/>
    </row>
    <row r="85" spans="1:19" s="55" customFormat="1" ht="16.5" thickBot="1" x14ac:dyDescent="0.3">
      <c r="A85" s="75"/>
      <c r="C85" s="76" t="s">
        <v>58</v>
      </c>
      <c r="E85" s="59"/>
      <c r="G85" s="49"/>
      <c r="I85" s="83">
        <f>+SUBTOTAL(9,I16:I84)</f>
        <v>1512831125.0499997</v>
      </c>
      <c r="J85" s="78"/>
      <c r="K85" s="84">
        <f>+SUBTOTAL(9,K16:K84)</f>
        <v>416812234.89999998</v>
      </c>
      <c r="L85" s="80"/>
      <c r="M85" s="84">
        <f>+SUBTOTAL(9,M16:M84)</f>
        <v>1691452031</v>
      </c>
      <c r="N85" s="80"/>
      <c r="O85" s="84">
        <f>+SUBTOTAL(9,O16:O84)</f>
        <v>41427559</v>
      </c>
      <c r="P85" s="78"/>
      <c r="Q85" s="86">
        <f>ROUND(O85/I85*100,2)</f>
        <v>2.74</v>
      </c>
      <c r="R85" s="81"/>
      <c r="S85" s="96"/>
    </row>
    <row r="86" spans="1:19" ht="16.5" thickTop="1" x14ac:dyDescent="0.25">
      <c r="A86" s="18"/>
      <c r="C86" s="17"/>
      <c r="E86" s="2"/>
      <c r="G86" s="49"/>
      <c r="I86" s="34"/>
      <c r="J86" s="13"/>
      <c r="K86" s="30"/>
      <c r="L86" s="30"/>
      <c r="M86" s="30"/>
      <c r="N86" s="30"/>
      <c r="O86" s="30"/>
      <c r="P86" s="13"/>
      <c r="Q86" s="85"/>
      <c r="S86" s="98"/>
    </row>
    <row r="87" spans="1:19" ht="15.75" x14ac:dyDescent="0.25">
      <c r="A87" s="18"/>
      <c r="C87" s="42" t="s">
        <v>33</v>
      </c>
      <c r="E87" s="2"/>
      <c r="G87" s="49"/>
      <c r="I87" s="34"/>
      <c r="J87" s="21"/>
      <c r="K87" s="24"/>
      <c r="L87" s="24"/>
      <c r="M87" s="24"/>
      <c r="N87" s="24"/>
      <c r="O87" s="24"/>
      <c r="P87" s="21"/>
      <c r="Q87" s="85"/>
      <c r="S87" s="91"/>
    </row>
    <row r="88" spans="1:19" x14ac:dyDescent="0.2">
      <c r="A88" s="20"/>
      <c r="G88" s="49"/>
      <c r="I88" s="34"/>
      <c r="J88" s="21"/>
      <c r="K88" s="24"/>
      <c r="L88" s="24"/>
      <c r="M88" s="24"/>
      <c r="N88" s="24"/>
      <c r="O88" s="24"/>
      <c r="P88" s="21"/>
      <c r="Q88" s="85"/>
      <c r="S88" s="91"/>
    </row>
    <row r="89" spans="1:19" x14ac:dyDescent="0.2">
      <c r="A89" s="20">
        <v>350.1</v>
      </c>
      <c r="B89" s="18"/>
      <c r="C89" s="18" t="s">
        <v>34</v>
      </c>
      <c r="G89" s="49"/>
      <c r="I89" s="34">
        <v>250794.93</v>
      </c>
      <c r="J89" s="21"/>
      <c r="K89" s="53"/>
      <c r="L89" s="24"/>
      <c r="M89" s="24"/>
      <c r="N89" s="24"/>
      <c r="O89" s="24"/>
      <c r="P89" s="21"/>
      <c r="Q89" s="85"/>
      <c r="S89" s="91"/>
    </row>
    <row r="90" spans="1:19" x14ac:dyDescent="0.2">
      <c r="A90" s="20">
        <v>358.05</v>
      </c>
      <c r="B90" s="18"/>
      <c r="C90" s="18" t="s">
        <v>113</v>
      </c>
      <c r="G90" s="49"/>
      <c r="I90" s="34">
        <v>27867.81</v>
      </c>
      <c r="J90" s="21"/>
      <c r="K90" s="53">
        <v>2619</v>
      </c>
      <c r="L90" s="24"/>
      <c r="M90" s="24"/>
      <c r="N90" s="24"/>
      <c r="O90" s="24"/>
      <c r="P90" s="21"/>
      <c r="Q90" s="85"/>
      <c r="S90" s="91"/>
    </row>
    <row r="91" spans="1:19" x14ac:dyDescent="0.2">
      <c r="A91" s="20">
        <v>358.07</v>
      </c>
      <c r="B91" s="18"/>
      <c r="C91" s="18" t="s">
        <v>114</v>
      </c>
      <c r="G91" s="49"/>
      <c r="I91" s="34">
        <v>5501534.9699999997</v>
      </c>
      <c r="J91" s="21"/>
      <c r="K91" s="53">
        <v>328926.80999999994</v>
      </c>
      <c r="L91" s="24"/>
      <c r="M91" s="24"/>
      <c r="N91" s="24"/>
      <c r="O91" s="24"/>
      <c r="P91" s="21"/>
      <c r="Q91" s="85"/>
      <c r="S91" s="91"/>
    </row>
    <row r="92" spans="1:19" x14ac:dyDescent="0.2">
      <c r="A92" s="20">
        <v>372.07</v>
      </c>
      <c r="B92" s="18"/>
      <c r="C92" s="18" t="s">
        <v>115</v>
      </c>
      <c r="G92" s="49"/>
      <c r="I92" s="34">
        <v>2650692.06</v>
      </c>
      <c r="J92" s="21"/>
      <c r="K92" s="53">
        <v>466639</v>
      </c>
      <c r="L92" s="24"/>
      <c r="M92" s="24"/>
      <c r="N92" s="24"/>
      <c r="O92" s="24"/>
      <c r="P92" s="21"/>
      <c r="Q92" s="85"/>
      <c r="S92" s="91"/>
    </row>
    <row r="93" spans="1:19" x14ac:dyDescent="0.2">
      <c r="A93" s="20">
        <v>374.12</v>
      </c>
      <c r="B93" s="18"/>
      <c r="C93" s="18" t="s">
        <v>34</v>
      </c>
      <c r="G93" s="49"/>
      <c r="I93" s="34">
        <v>504018.59</v>
      </c>
      <c r="J93" s="21"/>
      <c r="K93" s="53"/>
      <c r="L93" s="24"/>
      <c r="M93" s="24"/>
      <c r="N93" s="24"/>
      <c r="O93" s="24"/>
      <c r="P93" s="21"/>
      <c r="Q93" s="85"/>
      <c r="S93" s="91"/>
    </row>
    <row r="94" spans="1:19" x14ac:dyDescent="0.2">
      <c r="A94" s="20">
        <v>374.13</v>
      </c>
      <c r="B94" s="18"/>
      <c r="C94" s="18" t="s">
        <v>34</v>
      </c>
      <c r="G94" s="49"/>
      <c r="I94" s="34">
        <v>584511.54</v>
      </c>
      <c r="J94" s="21"/>
      <c r="K94" s="53"/>
      <c r="L94" s="24"/>
      <c r="M94" s="24"/>
      <c r="N94" s="24"/>
      <c r="O94" s="24"/>
      <c r="P94" s="21"/>
      <c r="Q94" s="85"/>
      <c r="S94" s="91"/>
    </row>
    <row r="95" spans="1:19" x14ac:dyDescent="0.2">
      <c r="A95" s="20">
        <v>388.07</v>
      </c>
      <c r="B95" s="18"/>
      <c r="C95" s="18" t="s">
        <v>116</v>
      </c>
      <c r="G95" s="49"/>
      <c r="I95" s="35">
        <v>14577442.08</v>
      </c>
      <c r="J95" s="21"/>
      <c r="K95" s="38">
        <v>403632.81000000006</v>
      </c>
      <c r="L95" s="24"/>
      <c r="M95" s="24"/>
      <c r="N95" s="24"/>
      <c r="O95" s="24"/>
      <c r="P95" s="21"/>
      <c r="Q95" s="85"/>
      <c r="S95" s="91"/>
    </row>
    <row r="96" spans="1:19" ht="15.75" x14ac:dyDescent="0.25">
      <c r="A96" s="20"/>
      <c r="G96" s="49"/>
      <c r="I96" s="34"/>
      <c r="J96" s="13"/>
      <c r="K96" s="53"/>
      <c r="L96" s="30"/>
      <c r="M96" s="30"/>
      <c r="N96" s="30"/>
      <c r="O96" s="30"/>
      <c r="P96" s="13"/>
      <c r="Q96" s="85"/>
      <c r="S96" s="91"/>
    </row>
    <row r="97" spans="1:19" ht="15.75" x14ac:dyDescent="0.25">
      <c r="A97" s="18"/>
      <c r="C97" s="17" t="s">
        <v>35</v>
      </c>
      <c r="G97" s="49"/>
      <c r="I97" s="44">
        <f>+SUBTOTAL(9,I89:I96)</f>
        <v>24096861.979999997</v>
      </c>
      <c r="J97" s="13"/>
      <c r="K97" s="99">
        <f>+SUBTOTAL(9,K89:K96)</f>
        <v>1201817.6200000001</v>
      </c>
      <c r="L97" s="30"/>
      <c r="M97" s="30"/>
      <c r="N97" s="30"/>
      <c r="O97" s="30"/>
      <c r="P97" s="13"/>
      <c r="Q97" s="85"/>
      <c r="S97" s="91"/>
    </row>
    <row r="98" spans="1:19" ht="15.75" x14ac:dyDescent="0.25">
      <c r="A98" s="18"/>
      <c r="C98" s="17"/>
      <c r="G98" s="49"/>
      <c r="I98" s="36"/>
      <c r="J98" s="13"/>
      <c r="K98" s="37"/>
      <c r="L98" s="30"/>
      <c r="M98" s="30"/>
      <c r="N98" s="30"/>
      <c r="O98" s="30"/>
      <c r="P98" s="13"/>
      <c r="Q98" s="85"/>
      <c r="S98" s="91"/>
    </row>
    <row r="99" spans="1:19" ht="16.5" thickBot="1" x14ac:dyDescent="0.3">
      <c r="A99" s="18"/>
      <c r="C99" s="17" t="s">
        <v>32</v>
      </c>
      <c r="G99" s="49"/>
      <c r="I99" s="36">
        <f>+SUBTOTAL(9,I16:I98)</f>
        <v>1536927987.0299995</v>
      </c>
      <c r="J99" s="13"/>
      <c r="K99" s="30">
        <f>+SUBTOTAL(9,K16:K98)</f>
        <v>418014052.51999998</v>
      </c>
      <c r="L99" s="30"/>
      <c r="M99" s="30">
        <f>+SUBTOTAL(9,M16:M98)</f>
        <v>1691452031</v>
      </c>
      <c r="N99" s="30"/>
      <c r="O99" s="30">
        <f>+SUBTOTAL(9,O16:O98)</f>
        <v>41427559</v>
      </c>
      <c r="P99" s="13"/>
      <c r="Q99" s="85"/>
      <c r="S99" s="91"/>
    </row>
    <row r="100" spans="1:19" ht="16.5" thickTop="1" x14ac:dyDescent="0.25">
      <c r="A100" s="18"/>
      <c r="C100" s="17"/>
      <c r="G100" s="49"/>
      <c r="I100" s="12"/>
      <c r="J100" s="13"/>
      <c r="K100" s="32"/>
      <c r="L100" s="30"/>
      <c r="M100" s="32"/>
      <c r="N100" s="30"/>
      <c r="O100" s="32"/>
      <c r="P100" s="13"/>
      <c r="Q100" s="21"/>
    </row>
    <row r="101" spans="1:19" ht="15.75" x14ac:dyDescent="0.25">
      <c r="A101" s="18"/>
      <c r="C101" s="17"/>
      <c r="G101" s="49"/>
      <c r="I101" s="14"/>
      <c r="J101" s="13"/>
      <c r="K101" s="30"/>
      <c r="L101" s="30"/>
      <c r="M101" s="30"/>
      <c r="N101" s="30"/>
      <c r="O101" s="30"/>
      <c r="P101" s="13"/>
      <c r="Q101" s="21"/>
    </row>
    <row r="102" spans="1:19" ht="15.75" x14ac:dyDescent="0.25">
      <c r="I102" s="36"/>
      <c r="J102" s="13"/>
      <c r="K102" s="30"/>
      <c r="L102" s="30"/>
      <c r="M102" s="30"/>
      <c r="N102" s="30"/>
      <c r="O102" s="30"/>
    </row>
  </sheetData>
  <phoneticPr fontId="0" type="noConversion"/>
  <printOptions horizontalCentered="1"/>
  <pageMargins left="0.75" right="0.75" top="0.75" bottom="0.5" header="0.5" footer="0.5"/>
  <pageSetup scale="50" fitToHeight="2" orientation="landscape" r:id="rId1"/>
  <headerFooter alignWithMargins="0"/>
  <rowBreaks count="1" manualBreakCount="1">
    <brk id="65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E1774757-59E3-483F-8028-86F05139CB4F}"/>
</file>

<file path=customXml/itemProps2.xml><?xml version="1.0" encoding="utf-8"?>
<ds:datastoreItem xmlns:ds="http://schemas.openxmlformats.org/officeDocument/2006/customXml" ds:itemID="{381908E9-DBAF-4290-92F4-B4C376500BBA}"/>
</file>

<file path=customXml/itemProps3.xml><?xml version="1.0" encoding="utf-8"?>
<ds:datastoreItem xmlns:ds="http://schemas.openxmlformats.org/officeDocument/2006/customXml" ds:itemID="{8878C4FA-52C6-4132-9DBD-33E1AB92C3F5}"/>
</file>

<file path=customXml/itemProps4.xml><?xml version="1.0" encoding="utf-8"?>
<ds:datastoreItem xmlns:ds="http://schemas.openxmlformats.org/officeDocument/2006/customXml" ds:itemID="{C6938400-FCBC-47A4-BDE5-BED7187D6FAC}"/>
</file>

<file path=customXml/itemProps5.xml><?xml version="1.0" encoding="utf-8"?>
<ds:datastoreItem xmlns:ds="http://schemas.openxmlformats.org/officeDocument/2006/customXml" ds:itemID="{52F41190-F8FA-477C-B390-4592C3C9CE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LGE Gas-06302021-Rpt</vt:lpstr>
      <vt:lpstr>'LGE Gas-06302021-Rpt'!Print_Area</vt:lpstr>
      <vt:lpstr>'LGE Gas-06302021-Rpt'!Print_Titles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Allis, Ned W.</dc:creator>
  <cp:lastModifiedBy>Johnston Jr., Frederick B.</cp:lastModifiedBy>
  <cp:lastPrinted>2020-09-15T11:01:59Z</cp:lastPrinted>
  <dcterms:created xsi:type="dcterms:W3CDTF">2002-08-25T13:39:51Z</dcterms:created>
  <dcterms:modified xsi:type="dcterms:W3CDTF">2020-11-09T11:41:31Z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