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s Dept\Rate Case 2020 Forward Test Year\7.  1st DR KPSC\Spanos Q56\LGE attachments\"/>
    </mc:Choice>
  </mc:AlternateContent>
  <xr:revisionPtr revIDLastSave="0" documentId="8_{3B0B52A4-36BB-4492-8090-1ADBCC81C74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GE - Table 3 (C)" sheetId="1" r:id="rId1"/>
  </sheets>
  <definedNames>
    <definedName name="_xlnm.Print_Area" localSheetId="0">'LGE - Table 3 (C)'!$A$1:$U$76</definedName>
    <definedName name="_xlnm.Print_Titles" localSheetId="0">'LGE - Table 3 (C)'!$1:$11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1" i="1" l="1"/>
  <c r="Q61" i="1"/>
  <c r="O61" i="1"/>
  <c r="M61" i="1"/>
  <c r="K61" i="1"/>
  <c r="S55" i="1"/>
  <c r="Q55" i="1"/>
  <c r="O55" i="1"/>
  <c r="M55" i="1"/>
  <c r="K55" i="1"/>
  <c r="S46" i="1"/>
  <c r="Q46" i="1"/>
  <c r="O46" i="1"/>
  <c r="M46" i="1"/>
  <c r="K46" i="1"/>
  <c r="S39" i="1" l="1"/>
  <c r="S30" i="1"/>
  <c r="S19" i="1"/>
  <c r="Q39" i="1" l="1"/>
  <c r="O39" i="1"/>
  <c r="M39" i="1"/>
  <c r="K39" i="1"/>
  <c r="K30" i="1" l="1"/>
  <c r="K63" i="1" s="1"/>
  <c r="M30" i="1"/>
  <c r="M63" i="1" s="1"/>
  <c r="O30" i="1"/>
  <c r="O63" i="1" s="1"/>
  <c r="Q30" i="1"/>
  <c r="M19" i="1"/>
  <c r="O19" i="1"/>
  <c r="Q19" i="1"/>
  <c r="K19" i="1"/>
  <c r="Q63" i="1" l="1"/>
  <c r="S63" i="1" s="1"/>
  <c r="O65" i="1"/>
  <c r="O74" i="1" s="1"/>
  <c r="M65" i="1"/>
  <c r="K65" i="1"/>
  <c r="K72" i="1"/>
  <c r="Q65" i="1" l="1"/>
  <c r="M74" i="1"/>
  <c r="K74" i="1"/>
  <c r="Q74" i="1" l="1"/>
  <c r="S65" i="1"/>
</calcChain>
</file>

<file path=xl/sharedStrings.xml><?xml version="1.0" encoding="utf-8"?>
<sst xmlns="http://schemas.openxmlformats.org/spreadsheetml/2006/main" count="97" uniqueCount="94">
  <si>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</si>
  <si>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</si>
  <si>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</si>
  <si>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</si>
  <si>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</si>
  <si>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</si>
  <si>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</si>
  <si>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</si>
  <si>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</si>
  <si>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</si>
  <si>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</si>
  <si>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</si>
  <si>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</si>
  <si>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</si>
  <si>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</si>
  <si>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</si>
  <si>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</si>
  <si>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</si>
  <si>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</si>
  <si>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</si>
  <si>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</si>
  <si>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 xml:space="preserve">    TOTAL COMMON PLANT </t>
  </si>
  <si>
    <t xml:space="preserve">NONDEPRECIABLE PLANT </t>
  </si>
  <si>
    <t>LAND</t>
  </si>
  <si>
    <t xml:space="preserve">    TOTAL NONDEPRECIABLE PLANT </t>
  </si>
  <si>
    <t xml:space="preserve">    TOTAL DEPRECIABLE PLANT </t>
  </si>
  <si>
    <t>DEPRECIABLE PLANT</t>
  </si>
  <si>
    <t xml:space="preserve">STORES EQUIPMENT                    </t>
  </si>
  <si>
    <t xml:space="preserve">   </t>
  </si>
  <si>
    <t>ORGANIZATION</t>
  </si>
  <si>
    <t>COMMON PLANT</t>
  </si>
  <si>
    <t xml:space="preserve">TOOLS, SHOP AND GARAGE EQUIPMENT   </t>
  </si>
  <si>
    <t>STRUCTURES AND IMPROVEMENTS</t>
  </si>
  <si>
    <t xml:space="preserve">OFFICE FURNITURE AND EQUIPMENT     </t>
  </si>
  <si>
    <t>COMPUTER SOFTWARE</t>
  </si>
  <si>
    <t>CCS SOFTWARE</t>
  </si>
  <si>
    <t>10-SQ</t>
  </si>
  <si>
    <t>5-SQ</t>
  </si>
  <si>
    <t>SQUARE</t>
  </si>
  <si>
    <t>*</t>
  </si>
  <si>
    <t>INTANGIBLE PLANT</t>
  </si>
  <si>
    <t xml:space="preserve">    TOTAL INTANGIBLE PLANT </t>
  </si>
  <si>
    <t xml:space="preserve">GENERAL PLANT </t>
  </si>
  <si>
    <t xml:space="preserve">    TOTAL GENERAL PLANT </t>
  </si>
  <si>
    <t xml:space="preserve">PROBABLE </t>
  </si>
  <si>
    <t>RETIREMENT</t>
  </si>
  <si>
    <t>DATE</t>
  </si>
  <si>
    <t>(2)</t>
  </si>
  <si>
    <t>(9)=(8)/(5)</t>
  </si>
  <si>
    <t>(10)=(7)/(8)</t>
  </si>
  <si>
    <t>* CCS SOFTWARE IS DEPRECIATED WITH A FINAL RETIREMENT DATE OF DECEMBER 31, 2027</t>
  </si>
  <si>
    <t>40-S0.5</t>
  </si>
  <si>
    <t>30-L1</t>
  </si>
  <si>
    <t>55-R2.5</t>
  </si>
  <si>
    <t>45-R1</t>
  </si>
  <si>
    <t>55-R4</t>
  </si>
  <si>
    <t>20-SQ</t>
  </si>
  <si>
    <t>15-SQ</t>
  </si>
  <si>
    <t>4-SQ</t>
  </si>
  <si>
    <t>9-S2.5</t>
  </si>
  <si>
    <t>13-S1</t>
  </si>
  <si>
    <t>26-S0</t>
  </si>
  <si>
    <t>25-SQ</t>
  </si>
  <si>
    <t>26-S2</t>
  </si>
  <si>
    <t>24-L2.5</t>
  </si>
  <si>
    <t>20-L2.5</t>
  </si>
  <si>
    <t>LOUISVILLE GAS AND ELECTRIC COMPANY</t>
  </si>
  <si>
    <t>TRANSPORTATION EQUIPMENT</t>
  </si>
  <si>
    <t xml:space="preserve">CARS AND LIGHT TRUCKS </t>
  </si>
  <si>
    <t xml:space="preserve">HEAVY TRUCKS AND OTHER </t>
  </si>
  <si>
    <t xml:space="preserve">TRAILERS </t>
  </si>
  <si>
    <t xml:space="preserve">FURNITURE      </t>
  </si>
  <si>
    <t xml:space="preserve">EQUIPMENT      </t>
  </si>
  <si>
    <t xml:space="preserve">COMPUTER EQUIPMENT     </t>
  </si>
  <si>
    <t xml:space="preserve">PERSONAL COMPUTER      </t>
  </si>
  <si>
    <t>TOTAL OFFICE FURNITURE AND EQUIPMENT</t>
  </si>
  <si>
    <t xml:space="preserve">SECURITY EQUIPMENT      </t>
  </si>
  <si>
    <t xml:space="preserve">GENERAL OFFICE     </t>
  </si>
  <si>
    <t xml:space="preserve">TRANSPORTATION   </t>
  </si>
  <si>
    <t xml:space="preserve">STORES   </t>
  </si>
  <si>
    <t xml:space="preserve">SHOPS    </t>
  </si>
  <si>
    <t>MICROWAVE</t>
  </si>
  <si>
    <t>TOTAL STRUCTURES AND IMPROVEMENTS</t>
  </si>
  <si>
    <t>TOTAL TRANSPORATION EQUIPMENT</t>
  </si>
  <si>
    <t>POWER OPERATED EQUIPMENT</t>
  </si>
  <si>
    <t xml:space="preserve">LARGE MACHINERY    </t>
  </si>
  <si>
    <t xml:space="preserve">OTHER    </t>
  </si>
  <si>
    <t>TOTAL POWER OPERATED EQUIPMENT</t>
  </si>
  <si>
    <t>COMMUNICATION EQUIPMENT</t>
  </si>
  <si>
    <t>MICROWAVE, FIBER AND OTHER</t>
  </si>
  <si>
    <t>RADIO AND TELEPHONE</t>
  </si>
  <si>
    <t>TOTAL COMMUNICATION EQUIPMENT</t>
  </si>
  <si>
    <t>AND CALCULATED ANNUAL DEPRECIATION ACCRUALS RELATED TO COMMON PLANT AS OF JUNE 30, 2020</t>
  </si>
  <si>
    <t>TABLE 3.  SUMMARY OF ESTIMATED SURVIVOR CURVES, NET SALVAGE PERCENT, ORIGINAL COST, BOOK DEPRECIATION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</si>
</sst>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;\(0\)"/>
    <numFmt numFmtId="165" formatCode="[$-409]mmmm\ d\,\ yyyy;@"/>
    <numFmt numFmtId="166" formatCode="mm\-yyyy"/>
    <numFmt numFmtId="167" formatCode="_(* #,##0.0_);_(* \(#,##0.0\);_(* &quot;-&quot;?_);_(@_)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9" fillId="0" borderId="0"/>
  </cellStyleXfs>
  <cellXfs count="125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2" xfId="0" applyNumberFormat="1" applyFont="1" applyBorder="1" applyAlignment="1"/>
    <xf numFmtId="3" fontId="3" fillId="0" borderId="0" xfId="0" applyNumberFormat="1" applyFont="1" applyAlignment="1"/>
    <xf numFmtId="0" fontId="3" fillId="0" borderId="0" xfId="0" applyFont="1" applyAlignment="1"/>
    <xf numFmtId="0" fontId="4" fillId="0" borderId="0" xfId="0" applyNumberFormat="1" applyFont="1" applyAlignment="1">
      <alignment horizontal="left"/>
    </xf>
    <xf numFmtId="2" fontId="5" fillId="0" borderId="0" xfId="0" applyNumberFormat="1" applyFont="1" applyAlignment="1"/>
    <xf numFmtId="4" fontId="5" fillId="0" borderId="0" xfId="0" applyNumberFormat="1" applyFont="1" applyAlignment="1"/>
    <xf numFmtId="0" fontId="5" fillId="0" borderId="0" xfId="0" applyFont="1" applyAlignment="1"/>
    <xf numFmtId="3" fontId="5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/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3" fillId="0" borderId="0" xfId="0" applyNumberFormat="1" applyFont="1" applyAlignment="1"/>
    <xf numFmtId="37" fontId="5" fillId="0" borderId="0" xfId="0" applyNumberFormat="1" applyFont="1" applyAlignment="1"/>
    <xf numFmtId="37" fontId="3" fillId="0" borderId="2" xfId="0" applyNumberFormat="1" applyFont="1" applyBorder="1" applyAlignment="1"/>
    <xf numFmtId="0" fontId="8" fillId="0" borderId="0" xfId="0" applyFont="1" applyAlignment="1">
      <alignment horizontal="centerContinuous"/>
    </xf>
    <xf numFmtId="39" fontId="1" fillId="0" borderId="0" xfId="2" applyNumberFormat="1" applyFont="1"/>
    <xf numFmtId="39" fontId="1" fillId="0" borderId="3" xfId="2" applyNumberFormat="1" applyFont="1" applyBorder="1"/>
    <xf numFmtId="39" fontId="8" fillId="0" borderId="0" xfId="2" applyNumberFormat="1" applyFont="1"/>
    <xf numFmtId="0" fontId="8" fillId="0" borderId="0" xfId="0" applyFont="1" applyAlignment="1"/>
    <xf numFmtId="0" fontId="6" fillId="0" borderId="0" xfId="0" applyNumberFormat="1" applyFont="1" applyBorder="1" applyAlignment="1">
      <alignment horizontal="left"/>
    </xf>
    <xf numFmtId="43" fontId="0" fillId="0" borderId="0" xfId="0" applyNumberFormat="1"/>
    <xf numFmtId="43" fontId="0" fillId="0" borderId="0" xfId="1" applyFont="1" applyAlignment="1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4" fontId="3" fillId="0" borderId="0" xfId="0" applyNumberFormat="1" applyFont="1" applyBorder="1" applyAlignment="1"/>
    <xf numFmtId="37" fontId="3" fillId="0" borderId="0" xfId="0" applyNumberFormat="1" applyFont="1" applyBorder="1" applyAlignment="1"/>
    <xf numFmtId="0" fontId="0" fillId="0" borderId="0" xfId="0" applyAlignment="1">
      <alignment horizontal="center"/>
    </xf>
    <xf numFmtId="0" fontId="1" fillId="0" borderId="0" xfId="0" applyFont="1"/>
    <xf numFmtId="0" fontId="2" fillId="0" borderId="3" xfId="0" applyNumberFormat="1" applyFont="1" applyBorder="1" applyAlignment="1">
      <alignment horizontal="center"/>
    </xf>
    <xf numFmtId="39" fontId="1" fillId="0" borderId="0" xfId="2" applyNumberFormat="1" applyFont="1" applyBorder="1"/>
    <xf numFmtId="37" fontId="5" fillId="0" borderId="0" xfId="0" applyNumberFormat="1" applyFont="1" applyBorder="1" applyAlignment="1"/>
    <xf numFmtId="3" fontId="5" fillId="0" borderId="0" xfId="0" applyNumberFormat="1" applyFont="1" applyBorder="1" applyAlignment="1"/>
    <xf numFmtId="37" fontId="5" fillId="0" borderId="3" xfId="0" applyNumberFormat="1" applyFont="1" applyBorder="1" applyAlignment="1"/>
    <xf numFmtId="43" fontId="0" fillId="0" borderId="0" xfId="0" applyNumberFormat="1" applyBorder="1"/>
    <xf numFmtId="0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39" fontId="8" fillId="0" borderId="3" xfId="2" applyNumberFormat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43" fontId="8" fillId="0" borderId="0" xfId="0" applyNumberFormat="1" applyFont="1"/>
    <xf numFmtId="43" fontId="5" fillId="0" borderId="0" xfId="0" applyNumberFormat="1" applyFont="1" applyAlignment="1"/>
    <xf numFmtId="167" fontId="0" fillId="0" borderId="0" xfId="0" applyNumberFormat="1"/>
    <xf numFmtId="167" fontId="8" fillId="0" borderId="0" xfId="0" applyNumberFormat="1" applyFont="1"/>
    <xf numFmtId="167" fontId="5" fillId="0" borderId="0" xfId="0" applyNumberFormat="1" applyFont="1" applyAlignment="1"/>
    <xf numFmtId="167" fontId="0" fillId="0" borderId="0" xfId="0" applyNumberFormat="1" applyAlignment="1"/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167" fontId="0" fillId="0" borderId="0" xfId="0" applyNumberFormat="1" applyBorder="1"/>
    <xf numFmtId="166" fontId="1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/>
    <xf numFmtId="37" fontId="5" fillId="0" borderId="3" xfId="0" applyNumberFormat="1" applyFont="1" applyFill="1" applyBorder="1" applyAlignment="1"/>
    <xf numFmtId="37" fontId="10" fillId="0" borderId="0" xfId="0" applyNumberFormat="1" applyFont="1" applyBorder="1" applyAlignment="1"/>
    <xf numFmtId="0" fontId="0" fillId="0" borderId="0" xfId="0" applyFill="1" applyAlignment="1"/>
    <xf numFmtId="0" fontId="1" fillId="0" borderId="0" xfId="0" applyNumberFormat="1" applyFont="1" applyAlignment="1">
      <alignment horizontal="left" indent="1"/>
    </xf>
    <xf numFmtId="0" fontId="6" fillId="0" borderId="0" xfId="0" applyNumberFormat="1" applyFont="1" applyAlignment="1">
      <alignment horizontal="left" indent="1"/>
    </xf>
    <xf numFmtId="2" fontId="5" fillId="0" borderId="0" xfId="0" applyNumberFormat="1" applyFont="1" applyFill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39" fontId="1" fillId="0" borderId="0" xfId="2" applyNumberFormat="1" applyFont="1" applyFill="1"/>
    <xf numFmtId="3" fontId="5" fillId="0" borderId="0" xfId="0" applyNumberFormat="1" applyFont="1" applyFill="1" applyAlignment="1"/>
    <xf numFmtId="43" fontId="0" fillId="0" borderId="0" xfId="0" applyNumberFormat="1" applyFill="1"/>
    <xf numFmtId="167" fontId="0" fillId="0" borderId="0" xfId="0" applyNumberFormat="1" applyFill="1"/>
    <xf numFmtId="2" fontId="0" fillId="0" borderId="0" xfId="0" applyNumberFormat="1" applyFill="1"/>
    <xf numFmtId="0" fontId="1" fillId="0" borderId="0" xfId="0" applyNumberFormat="1" applyFont="1" applyFill="1" applyAlignment="1">
      <alignment horizontal="left" indent="1"/>
    </xf>
    <xf numFmtId="39" fontId="1" fillId="0" borderId="3" xfId="2" applyNumberFormat="1" applyFont="1" applyFill="1" applyBorder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37" fontId="0" fillId="0" borderId="0" xfId="0" applyNumberFormat="1" applyFill="1"/>
    <xf numFmtId="37" fontId="0" fillId="0" borderId="3" xfId="0" applyNumberFormat="1" applyFill="1" applyBorder="1"/>
    <xf numFmtId="39" fontId="1" fillId="0" borderId="0" xfId="2" applyNumberFormat="1" applyFont="1" applyFill="1" applyBorder="1"/>
    <xf numFmtId="37" fontId="0" fillId="0" borderId="0" xfId="0" applyNumberFormat="1" applyFill="1" applyBorder="1"/>
    <xf numFmtId="164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39" fontId="8" fillId="0" borderId="3" xfId="2" applyNumberFormat="1" applyFont="1" applyFill="1" applyBorder="1"/>
    <xf numFmtId="3" fontId="3" fillId="0" borderId="0" xfId="0" applyNumberFormat="1" applyFont="1" applyFill="1" applyAlignment="1"/>
    <xf numFmtId="37" fontId="3" fillId="0" borderId="3" xfId="0" applyNumberFormat="1" applyFont="1" applyFill="1" applyBorder="1" applyAlignment="1"/>
    <xf numFmtId="37" fontId="3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43" fontId="8" fillId="0" borderId="0" xfId="0" applyNumberFormat="1" applyFont="1" applyFill="1"/>
    <xf numFmtId="0" fontId="8" fillId="0" borderId="0" xfId="0" applyFont="1" applyFill="1" applyAlignment="1"/>
    <xf numFmtId="167" fontId="8" fillId="0" borderId="0" xfId="0" applyNumberFormat="1" applyFont="1" applyFill="1"/>
    <xf numFmtId="37" fontId="5" fillId="0" borderId="0" xfId="0" applyNumberFormat="1" applyFont="1" applyFill="1" applyBorder="1" applyAlignment="1"/>
    <xf numFmtId="43" fontId="5" fillId="0" borderId="0" xfId="0" applyNumberFormat="1" applyFont="1" applyFill="1" applyAlignment="1"/>
    <xf numFmtId="167" fontId="5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39" fontId="8" fillId="0" borderId="4" xfId="2" applyNumberFormat="1" applyFont="1" applyFill="1" applyBorder="1"/>
    <xf numFmtId="37" fontId="3" fillId="0" borderId="4" xfId="0" applyNumberFormat="1" applyFont="1" applyFill="1" applyBorder="1" applyAlignment="1"/>
    <xf numFmtId="37" fontId="3" fillId="0" borderId="0" xfId="0" applyNumberFormat="1" applyFont="1" applyFill="1" applyAlignment="1"/>
    <xf numFmtId="0" fontId="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Iowa ASL GPAMORT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autoPageBreaks="0"/>
  </sheetPr>
  <dimension ref="A1:U77"/>
  <sheetViews>
    <sheetView tabSelected="1" topLeftCell="A43" zoomScale="70" zoomScaleNormal="70" workbookViewId="0">
      <selection activeCell="W48" sqref="W48"/>
    </sheetView>
  </sheetViews>
  <sheetFormatPr defaultColWidth="9.77734375" defaultRowHeight="15" x14ac:dyDescent="0.2"/>
  <cols>
    <col min="1" max="1" width="9.77734375" customWidth="1"/>
    <col min="2" max="2" width="2.77734375" customWidth="1"/>
    <col min="3" max="3" width="61.6640625" customWidth="1"/>
    <col min="4" max="4" width="2.77734375" customWidth="1"/>
    <col min="5" max="5" width="11.77734375" customWidth="1"/>
    <col min="6" max="6" width="2.77734375" customWidth="1"/>
    <col min="7" max="7" width="11.77734375" customWidth="1"/>
    <col min="8" max="8" width="2.77734375" style="54" customWidth="1"/>
    <col min="9" max="9" width="9.77734375" style="31" customWidth="1"/>
    <col min="10" max="10" width="2.77734375" customWidth="1"/>
    <col min="11" max="11" width="18.109375" customWidth="1"/>
    <col min="12" max="12" width="2.77734375" customWidth="1"/>
    <col min="13" max="13" width="15.77734375" style="36" customWidth="1"/>
    <col min="14" max="14" width="2.77734375" style="36" customWidth="1"/>
    <col min="15" max="15" width="13.77734375" style="36" customWidth="1"/>
    <col min="16" max="16" width="2.77734375" style="36" customWidth="1"/>
    <col min="17" max="17" width="12.77734375" style="36" customWidth="1"/>
    <col min="18" max="18" width="2.77734375" customWidth="1"/>
    <col min="19" max="19" width="11.77734375" customWidth="1"/>
    <col min="20" max="20" width="2.77734375" customWidth="1"/>
    <col min="21" max="21" width="12.77734375" customWidth="1"/>
  </cols>
  <sheetData>
    <row r="1" spans="1:21" ht="15.75" x14ac:dyDescent="0.25">
      <c r="A1" s="122" t="s">
        <v>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5.75" x14ac:dyDescent="0.25">
      <c r="A2" s="123" t="s">
        <v>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5.75" x14ac:dyDescent="0.25">
      <c r="A3" s="42"/>
      <c r="B3" s="42"/>
      <c r="C3" s="42"/>
      <c r="D3" s="42"/>
      <c r="E3" s="42"/>
      <c r="F3" s="42"/>
      <c r="G3" s="42"/>
      <c r="H3" s="63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x14ac:dyDescent="0.25">
      <c r="A4" s="122" t="s">
        <v>93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s="83" customFormat="1" ht="15.75" x14ac:dyDescent="0.25">
      <c r="A5" s="124" t="s">
        <v>92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ht="15.75" x14ac:dyDescent="0.25">
      <c r="A6" s="8"/>
      <c r="B6" s="26"/>
      <c r="C6" s="26"/>
      <c r="D6" s="26"/>
      <c r="E6" s="26"/>
      <c r="F6" s="26"/>
      <c r="G6" s="26"/>
      <c r="H6" s="64"/>
      <c r="I6" s="28"/>
      <c r="J6" s="26"/>
      <c r="K6" s="26"/>
      <c r="L6" s="26"/>
      <c r="M6" s="35"/>
      <c r="N6" s="35"/>
      <c r="O6" s="35"/>
      <c r="P6" s="35"/>
    </row>
    <row r="7" spans="1:21" ht="15.75" x14ac:dyDescent="0.25">
      <c r="A7" s="23"/>
      <c r="B7" s="13"/>
      <c r="C7" s="4"/>
      <c r="D7" s="67"/>
      <c r="E7" s="68" t="s">
        <v>44</v>
      </c>
      <c r="F7" s="10"/>
      <c r="G7" s="10"/>
      <c r="H7" s="10"/>
      <c r="I7" s="29" t="s">
        <v>0</v>
      </c>
      <c r="J7" s="10"/>
      <c r="K7" s="10"/>
      <c r="L7" s="10"/>
      <c r="M7" s="37" t="s">
        <v>1</v>
      </c>
      <c r="N7" s="37"/>
      <c r="O7" s="37"/>
      <c r="P7" s="37"/>
      <c r="Q7" s="38" t="s">
        <v>2</v>
      </c>
      <c r="R7" s="3"/>
      <c r="S7" s="3"/>
      <c r="T7" s="2"/>
      <c r="U7" s="10" t="s">
        <v>3</v>
      </c>
    </row>
    <row r="8" spans="1:21" ht="15.75" x14ac:dyDescent="0.25">
      <c r="A8" s="23"/>
      <c r="B8" s="13"/>
      <c r="C8" s="10"/>
      <c r="D8" s="67"/>
      <c r="E8" s="68" t="s">
        <v>45</v>
      </c>
      <c r="F8" s="10"/>
      <c r="G8" s="10" t="s">
        <v>4</v>
      </c>
      <c r="H8" s="10"/>
      <c r="I8" s="29" t="s">
        <v>5</v>
      </c>
      <c r="J8" s="10"/>
      <c r="K8" s="10" t="s">
        <v>6</v>
      </c>
      <c r="L8" s="10"/>
      <c r="M8" s="37" t="s">
        <v>7</v>
      </c>
      <c r="N8" s="37"/>
      <c r="O8" s="37" t="s">
        <v>8</v>
      </c>
      <c r="P8" s="37"/>
      <c r="Q8" s="27" t="s">
        <v>9</v>
      </c>
      <c r="R8" s="7"/>
      <c r="S8" s="6" t="s">
        <v>10</v>
      </c>
      <c r="T8" s="2"/>
      <c r="U8" s="10" t="s">
        <v>11</v>
      </c>
    </row>
    <row r="9" spans="1:21" ht="15.75" x14ac:dyDescent="0.25">
      <c r="A9" s="23"/>
      <c r="B9" s="13"/>
      <c r="C9" s="10" t="s">
        <v>12</v>
      </c>
      <c r="D9" s="67"/>
      <c r="E9" s="68" t="s">
        <v>46</v>
      </c>
      <c r="F9" s="10"/>
      <c r="G9" s="10" t="s">
        <v>13</v>
      </c>
      <c r="H9" s="10"/>
      <c r="I9" s="29" t="s">
        <v>14</v>
      </c>
      <c r="J9" s="10"/>
      <c r="K9" s="10" t="s">
        <v>15</v>
      </c>
      <c r="L9" s="10"/>
      <c r="M9" s="37" t="s">
        <v>16</v>
      </c>
      <c r="N9" s="37"/>
      <c r="O9" s="37" t="s">
        <v>17</v>
      </c>
      <c r="P9" s="37"/>
      <c r="Q9" s="37" t="s">
        <v>18</v>
      </c>
      <c r="R9" s="10"/>
      <c r="S9" s="4" t="s">
        <v>19</v>
      </c>
      <c r="T9" s="2"/>
      <c r="U9" s="10" t="s">
        <v>20</v>
      </c>
    </row>
    <row r="10" spans="1:21" ht="15.75" x14ac:dyDescent="0.25">
      <c r="A10" s="23"/>
      <c r="B10" s="13"/>
      <c r="C10" s="27">
        <v>-1</v>
      </c>
      <c r="D10" s="9"/>
      <c r="E10" s="30" t="s">
        <v>47</v>
      </c>
      <c r="F10" s="9"/>
      <c r="G10" s="27">
        <v>-3</v>
      </c>
      <c r="H10" s="9"/>
      <c r="I10" s="30">
        <v>-4</v>
      </c>
      <c r="J10" s="9"/>
      <c r="K10" s="27">
        <v>-5</v>
      </c>
      <c r="L10" s="9"/>
      <c r="M10" s="27">
        <v>-6</v>
      </c>
      <c r="N10" s="37"/>
      <c r="O10" s="27">
        <v>-7</v>
      </c>
      <c r="P10" s="37"/>
      <c r="Q10" s="27">
        <v>-8</v>
      </c>
      <c r="R10" s="9"/>
      <c r="S10" s="5" t="s">
        <v>48</v>
      </c>
      <c r="U10" s="5" t="s">
        <v>49</v>
      </c>
    </row>
    <row r="11" spans="1:21" ht="15.75" x14ac:dyDescent="0.25">
      <c r="A11" s="23"/>
      <c r="B11" s="13"/>
      <c r="C11" s="9"/>
      <c r="D11" s="9"/>
      <c r="E11" s="9"/>
      <c r="F11" s="9"/>
      <c r="G11" s="9"/>
      <c r="H11" s="9"/>
      <c r="I11" s="29"/>
      <c r="J11" s="9"/>
      <c r="K11" s="9"/>
      <c r="L11" s="9"/>
      <c r="M11" s="37"/>
      <c r="N11" s="37"/>
      <c r="O11" s="37"/>
      <c r="P11" s="37"/>
      <c r="Q11" s="37"/>
      <c r="R11" s="9"/>
      <c r="S11" s="9"/>
      <c r="U11" s="9"/>
    </row>
    <row r="12" spans="1:21" ht="15.75" x14ac:dyDescent="0.25">
      <c r="A12" s="23"/>
      <c r="C12" s="4" t="s">
        <v>26</v>
      </c>
      <c r="E12" s="2"/>
      <c r="G12" s="2"/>
      <c r="I12" s="32"/>
      <c r="K12" s="43"/>
      <c r="L12" s="12"/>
      <c r="M12" s="39"/>
      <c r="N12" s="39"/>
      <c r="O12" s="39"/>
      <c r="P12" s="39"/>
      <c r="Q12" s="39"/>
      <c r="R12" s="12"/>
      <c r="S12" s="25"/>
      <c r="U12" s="12"/>
    </row>
    <row r="13" spans="1:21" x14ac:dyDescent="0.2">
      <c r="A13" s="17"/>
      <c r="B13" s="17"/>
      <c r="C13" s="47"/>
      <c r="D13" s="17"/>
      <c r="E13" s="22"/>
      <c r="F13" s="17"/>
      <c r="G13" s="22"/>
      <c r="H13" s="65"/>
      <c r="I13" s="33"/>
      <c r="J13" s="17"/>
      <c r="K13" s="43"/>
      <c r="L13" s="18"/>
      <c r="M13" s="40"/>
      <c r="N13" s="40"/>
      <c r="O13" s="40"/>
      <c r="P13" s="40"/>
      <c r="Q13" s="40"/>
      <c r="R13" s="18"/>
      <c r="S13" s="18"/>
      <c r="T13" s="17"/>
      <c r="U13" s="18"/>
    </row>
    <row r="14" spans="1:21" ht="15.75" x14ac:dyDescent="0.25">
      <c r="A14" s="17"/>
      <c r="B14" s="17"/>
      <c r="C14" s="56" t="s">
        <v>40</v>
      </c>
      <c r="D14" s="17"/>
      <c r="E14" s="22"/>
      <c r="F14" s="17"/>
      <c r="G14" s="22"/>
      <c r="H14" s="65"/>
      <c r="I14" s="33"/>
      <c r="J14" s="17"/>
      <c r="K14" s="43"/>
      <c r="L14" s="18"/>
      <c r="M14" s="40"/>
      <c r="N14" s="40"/>
      <c r="O14" s="40"/>
      <c r="P14" s="40"/>
      <c r="Q14" s="40"/>
      <c r="R14" s="18"/>
      <c r="S14" s="18"/>
      <c r="T14" s="17"/>
      <c r="U14" s="18"/>
    </row>
    <row r="15" spans="1:21" x14ac:dyDescent="0.2">
      <c r="A15" s="17"/>
      <c r="B15" s="17"/>
      <c r="C15" s="47"/>
      <c r="D15" s="17"/>
      <c r="E15" s="22"/>
      <c r="F15" s="17"/>
      <c r="G15" s="22"/>
      <c r="H15" s="65"/>
      <c r="I15" s="33"/>
      <c r="J15" s="17"/>
      <c r="K15" s="43"/>
      <c r="L15" s="18"/>
      <c r="M15" s="40"/>
      <c r="N15" s="40"/>
      <c r="O15" s="40"/>
      <c r="P15" s="40"/>
      <c r="Q15" s="40"/>
      <c r="R15" s="18"/>
      <c r="S15" s="18"/>
      <c r="T15" s="17"/>
      <c r="U15" s="18"/>
    </row>
    <row r="16" spans="1:21" x14ac:dyDescent="0.2">
      <c r="A16" s="16">
        <v>303</v>
      </c>
      <c r="B16" s="17"/>
      <c r="C16" s="50" t="s">
        <v>34</v>
      </c>
      <c r="D16" s="17"/>
      <c r="E16" s="62"/>
      <c r="F16" s="17"/>
      <c r="G16" s="21" t="s">
        <v>37</v>
      </c>
      <c r="H16" s="65"/>
      <c r="I16" s="21">
        <v>0</v>
      </c>
      <c r="J16" s="17"/>
      <c r="K16" s="43">
        <v>65355681.530000001</v>
      </c>
      <c r="L16" s="18"/>
      <c r="M16" s="40">
        <v>31589816</v>
      </c>
      <c r="N16" s="40"/>
      <c r="O16" s="40">
        <v>33765866</v>
      </c>
      <c r="P16" s="40"/>
      <c r="Q16" s="40">
        <v>11969988</v>
      </c>
      <c r="R16" s="18"/>
      <c r="S16" s="48">
        <v>18.32</v>
      </c>
      <c r="U16" s="71">
        <v>2.8</v>
      </c>
    </row>
    <row r="17" spans="1:21" s="77" customFormat="1" x14ac:dyDescent="0.2">
      <c r="A17" s="75">
        <v>303.10000000000002</v>
      </c>
      <c r="B17" s="76"/>
      <c r="C17" s="50" t="s">
        <v>35</v>
      </c>
      <c r="D17" s="76"/>
      <c r="E17" s="79">
        <v>46752</v>
      </c>
      <c r="F17" s="17"/>
      <c r="G17" s="1" t="s">
        <v>38</v>
      </c>
      <c r="H17" s="2" t="s">
        <v>39</v>
      </c>
      <c r="I17" s="21">
        <v>0</v>
      </c>
      <c r="J17" s="76"/>
      <c r="K17" s="44">
        <v>15767717.369999999</v>
      </c>
      <c r="L17" s="59"/>
      <c r="M17" s="60">
        <v>6073346</v>
      </c>
      <c r="N17" s="58"/>
      <c r="O17" s="60">
        <v>9694371</v>
      </c>
      <c r="P17" s="58"/>
      <c r="Q17" s="60">
        <v>1701152</v>
      </c>
      <c r="R17" s="59"/>
      <c r="S17" s="61">
        <v>10.788828592505398</v>
      </c>
      <c r="U17" s="78">
        <v>5.7</v>
      </c>
    </row>
    <row r="18" spans="1:21" x14ac:dyDescent="0.2">
      <c r="A18" s="16"/>
      <c r="B18" s="17"/>
      <c r="C18" s="50"/>
      <c r="D18" s="17"/>
      <c r="E18" s="79"/>
      <c r="F18" s="17"/>
      <c r="G18" s="1"/>
      <c r="H18" s="2"/>
      <c r="I18" s="21"/>
      <c r="J18" s="17"/>
      <c r="K18" s="57"/>
      <c r="L18" s="18"/>
      <c r="M18" s="58"/>
      <c r="N18" s="40"/>
      <c r="O18" s="58"/>
      <c r="P18" s="40"/>
      <c r="Q18" s="58"/>
      <c r="R18" s="18"/>
      <c r="S18" s="48"/>
      <c r="U18" s="71"/>
    </row>
    <row r="19" spans="1:21" ht="15.75" x14ac:dyDescent="0.25">
      <c r="A19" s="16"/>
      <c r="B19" s="17"/>
      <c r="C19" s="51" t="s">
        <v>41</v>
      </c>
      <c r="D19" s="17"/>
      <c r="E19" s="1"/>
      <c r="F19" s="17"/>
      <c r="G19" s="1"/>
      <c r="H19" s="2"/>
      <c r="I19" s="33"/>
      <c r="J19" s="17"/>
      <c r="K19" s="45">
        <f>+SUBTOTAL(9,K16:K18)</f>
        <v>81123398.900000006</v>
      </c>
      <c r="L19" s="12"/>
      <c r="M19" s="39">
        <f>+SUBTOTAL(9,M16:M18)</f>
        <v>37663162</v>
      </c>
      <c r="N19" s="39"/>
      <c r="O19" s="39">
        <f>+SUBTOTAL(9,O16:O18)</f>
        <v>43460237</v>
      </c>
      <c r="P19" s="39"/>
      <c r="Q19" s="39">
        <f>+SUBTOTAL(9,Q16:Q18)</f>
        <v>13671140</v>
      </c>
      <c r="R19" s="18"/>
      <c r="S19" s="69">
        <f>ROUND(Q19/K19*100,2)</f>
        <v>16.850000000000001</v>
      </c>
      <c r="T19" s="46"/>
      <c r="U19" s="72"/>
    </row>
    <row r="20" spans="1:21" x14ac:dyDescent="0.2">
      <c r="A20" s="17"/>
      <c r="B20" s="17"/>
      <c r="C20" s="47"/>
      <c r="D20" s="17"/>
      <c r="E20" s="22"/>
      <c r="F20" s="17"/>
      <c r="G20" s="22"/>
      <c r="H20" s="65"/>
      <c r="I20" s="33"/>
      <c r="J20" s="17"/>
      <c r="K20" s="43"/>
      <c r="L20" s="18"/>
      <c r="M20" s="40"/>
      <c r="N20" s="40"/>
      <c r="O20" s="40"/>
      <c r="P20" s="40"/>
      <c r="Q20" s="40"/>
      <c r="R20" s="18"/>
      <c r="S20" s="70"/>
      <c r="T20" s="17"/>
      <c r="U20" s="73"/>
    </row>
    <row r="21" spans="1:21" ht="15.75" x14ac:dyDescent="0.25">
      <c r="A21" s="17"/>
      <c r="B21" s="17"/>
      <c r="C21" s="56" t="s">
        <v>42</v>
      </c>
      <c r="D21" s="17"/>
      <c r="E21" s="22"/>
      <c r="F21" s="17"/>
      <c r="G21" s="22"/>
      <c r="H21" s="65"/>
      <c r="I21" s="33"/>
      <c r="J21" s="17"/>
      <c r="K21" s="43"/>
      <c r="L21" s="18"/>
      <c r="M21" s="40"/>
      <c r="N21" s="40"/>
      <c r="O21" s="40"/>
      <c r="P21" s="40"/>
      <c r="Q21" s="40"/>
      <c r="R21" s="18"/>
      <c r="S21" s="70"/>
      <c r="T21" s="17"/>
      <c r="U21" s="73"/>
    </row>
    <row r="22" spans="1:21" x14ac:dyDescent="0.2">
      <c r="A22" s="17"/>
      <c r="B22" s="17"/>
      <c r="C22" s="47"/>
      <c r="D22" s="17"/>
      <c r="E22" s="22"/>
      <c r="F22" s="17"/>
      <c r="G22" s="22"/>
      <c r="H22" s="65"/>
      <c r="I22" s="33"/>
      <c r="J22" s="17"/>
      <c r="K22" s="43"/>
      <c r="L22" s="18"/>
      <c r="M22" s="40"/>
      <c r="N22" s="40"/>
      <c r="O22" s="40"/>
      <c r="P22" s="40"/>
      <c r="Q22" s="40"/>
      <c r="R22" s="18"/>
      <c r="S22" s="70"/>
      <c r="T22" s="17"/>
      <c r="U22" s="73"/>
    </row>
    <row r="23" spans="1:21" x14ac:dyDescent="0.2">
      <c r="A23" s="17"/>
      <c r="B23" s="17"/>
      <c r="C23" s="47" t="s">
        <v>32</v>
      </c>
      <c r="D23" s="17"/>
      <c r="E23" s="22"/>
      <c r="F23" s="17"/>
      <c r="G23" s="22"/>
      <c r="H23" s="65"/>
      <c r="I23" s="33"/>
      <c r="J23" s="17"/>
      <c r="K23" s="43"/>
      <c r="L23" s="18"/>
      <c r="M23" s="80"/>
      <c r="N23" s="80"/>
      <c r="O23" s="80"/>
      <c r="P23" s="80"/>
      <c r="Q23" s="80"/>
      <c r="R23" s="18"/>
      <c r="S23" s="70"/>
      <c r="T23" s="17"/>
      <c r="U23" s="73"/>
    </row>
    <row r="24" spans="1:21" x14ac:dyDescent="0.2">
      <c r="A24" s="16">
        <v>390.1</v>
      </c>
      <c r="B24" s="17"/>
      <c r="C24" s="84" t="s">
        <v>77</v>
      </c>
      <c r="D24" s="17"/>
      <c r="E24" s="21"/>
      <c r="F24" s="17"/>
      <c r="G24" s="21" t="s">
        <v>51</v>
      </c>
      <c r="H24" s="65"/>
      <c r="I24" s="33">
        <v>-10</v>
      </c>
      <c r="J24" s="17"/>
      <c r="K24" s="43">
        <v>75272749.379999995</v>
      </c>
      <c r="L24" s="18"/>
      <c r="M24" s="80">
        <v>29728127</v>
      </c>
      <c r="N24" s="80"/>
      <c r="O24" s="80">
        <v>53071897</v>
      </c>
      <c r="P24" s="80"/>
      <c r="Q24" s="80">
        <v>1921210</v>
      </c>
      <c r="R24" s="18"/>
      <c r="S24" s="48">
        <v>2.5499999999999998</v>
      </c>
      <c r="U24" s="71">
        <v>27.6</v>
      </c>
    </row>
    <row r="25" spans="1:21" x14ac:dyDescent="0.2">
      <c r="A25" s="24">
        <v>390.2</v>
      </c>
      <c r="C25" s="84" t="s">
        <v>78</v>
      </c>
      <c r="D25" s="17"/>
      <c r="E25" s="21"/>
      <c r="F25" s="17"/>
      <c r="G25" s="21" t="s">
        <v>52</v>
      </c>
      <c r="H25" s="65"/>
      <c r="I25" s="33">
        <v>-5</v>
      </c>
      <c r="J25" s="17"/>
      <c r="K25" s="43">
        <v>399608.09</v>
      </c>
      <c r="L25" s="18"/>
      <c r="M25" s="80">
        <v>73127</v>
      </c>
      <c r="N25" s="80"/>
      <c r="O25" s="80">
        <v>346461</v>
      </c>
      <c r="P25" s="80"/>
      <c r="Q25" s="80">
        <v>23589</v>
      </c>
      <c r="R25" s="18"/>
      <c r="S25" s="48">
        <v>5.9</v>
      </c>
      <c r="U25" s="71">
        <v>14.7</v>
      </c>
    </row>
    <row r="26" spans="1:21" x14ac:dyDescent="0.2">
      <c r="A26" s="24">
        <v>390.3</v>
      </c>
      <c r="C26" s="84" t="s">
        <v>79</v>
      </c>
      <c r="D26" s="17"/>
      <c r="E26" s="21"/>
      <c r="F26" s="17"/>
      <c r="G26" s="21" t="s">
        <v>53</v>
      </c>
      <c r="H26" s="65"/>
      <c r="I26" s="33">
        <v>-10</v>
      </c>
      <c r="J26" s="17"/>
      <c r="K26" s="43">
        <v>10389763.800000001</v>
      </c>
      <c r="L26" s="18"/>
      <c r="M26" s="80">
        <v>6974369</v>
      </c>
      <c r="N26" s="80"/>
      <c r="O26" s="80">
        <v>4454371</v>
      </c>
      <c r="P26" s="80"/>
      <c r="Q26" s="80">
        <v>132517</v>
      </c>
      <c r="R26" s="18"/>
      <c r="S26" s="48">
        <v>1.28</v>
      </c>
      <c r="U26" s="71">
        <v>33.6</v>
      </c>
    </row>
    <row r="27" spans="1:21" x14ac:dyDescent="0.2">
      <c r="A27" s="15">
        <v>390.4</v>
      </c>
      <c r="B27" s="19"/>
      <c r="C27" s="84" t="s">
        <v>80</v>
      </c>
      <c r="D27" s="17"/>
      <c r="E27" s="21"/>
      <c r="F27" s="17"/>
      <c r="G27" s="21" t="s">
        <v>54</v>
      </c>
      <c r="H27" s="65"/>
      <c r="I27" s="33">
        <v>-10</v>
      </c>
      <c r="J27" s="17"/>
      <c r="K27" s="43">
        <v>1036727.7</v>
      </c>
      <c r="L27" s="18"/>
      <c r="M27" s="80">
        <v>243710</v>
      </c>
      <c r="N27" s="80"/>
      <c r="O27" s="80">
        <v>896690</v>
      </c>
      <c r="P27" s="80"/>
      <c r="Q27" s="80">
        <v>24546</v>
      </c>
      <c r="R27" s="18"/>
      <c r="S27" s="48">
        <v>2.37</v>
      </c>
      <c r="U27" s="71">
        <v>36.5</v>
      </c>
    </row>
    <row r="28" spans="1:21" x14ac:dyDescent="0.2">
      <c r="A28" s="15">
        <v>390.6</v>
      </c>
      <c r="B28" s="19"/>
      <c r="C28" s="84" t="s">
        <v>81</v>
      </c>
      <c r="D28" s="17"/>
      <c r="E28" s="21"/>
      <c r="F28" s="17"/>
      <c r="G28" s="21" t="s">
        <v>55</v>
      </c>
      <c r="H28" s="65"/>
      <c r="I28" s="33">
        <v>-5</v>
      </c>
      <c r="J28" s="17"/>
      <c r="K28" s="44">
        <v>1099708.47</v>
      </c>
      <c r="L28" s="18"/>
      <c r="M28" s="81">
        <v>440999</v>
      </c>
      <c r="N28" s="80"/>
      <c r="O28" s="81">
        <v>713695</v>
      </c>
      <c r="P28" s="80"/>
      <c r="Q28" s="81">
        <v>18676</v>
      </c>
      <c r="R28" s="18"/>
      <c r="S28" s="48">
        <v>1.7</v>
      </c>
      <c r="U28" s="71">
        <v>38.200000000000003</v>
      </c>
    </row>
    <row r="29" spans="1:21" x14ac:dyDescent="0.2">
      <c r="A29" s="15"/>
      <c r="B29" s="19"/>
      <c r="C29" s="85"/>
      <c r="D29" s="17"/>
      <c r="E29" s="21"/>
      <c r="F29" s="17"/>
      <c r="G29" s="21"/>
      <c r="H29" s="65"/>
      <c r="I29" s="33"/>
      <c r="J29" s="17"/>
      <c r="K29" s="43"/>
      <c r="L29" s="18"/>
      <c r="M29" s="80"/>
      <c r="N29" s="80"/>
      <c r="O29" s="80"/>
      <c r="P29" s="80"/>
      <c r="Q29" s="80"/>
      <c r="R29" s="18"/>
      <c r="S29" s="48"/>
      <c r="U29" s="71"/>
    </row>
    <row r="30" spans="1:21" x14ac:dyDescent="0.2">
      <c r="A30" s="15"/>
      <c r="B30" s="19"/>
      <c r="C30" s="84" t="s">
        <v>82</v>
      </c>
      <c r="D30" s="17"/>
      <c r="E30" s="21"/>
      <c r="F30" s="17"/>
      <c r="G30" s="21"/>
      <c r="H30" s="65"/>
      <c r="I30" s="33"/>
      <c r="J30" s="17"/>
      <c r="K30" s="43">
        <f>SUBTOTAL(9,K24:K29)</f>
        <v>88198557.439999998</v>
      </c>
      <c r="L30" s="18"/>
      <c r="M30" s="80">
        <f>SUBTOTAL(9,M24:M29)</f>
        <v>37460332</v>
      </c>
      <c r="N30" s="80"/>
      <c r="O30" s="80">
        <f>SUBTOTAL(9,O24:O29)</f>
        <v>59483114</v>
      </c>
      <c r="P30" s="80"/>
      <c r="Q30" s="80">
        <f>SUBTOTAL(9,Q24:Q29)</f>
        <v>2120538</v>
      </c>
      <c r="R30" s="18"/>
      <c r="S30" s="48">
        <f>ROUND(Q30/K30*100,2)</f>
        <v>2.4</v>
      </c>
      <c r="U30" s="71"/>
    </row>
    <row r="31" spans="1:21" x14ac:dyDescent="0.2">
      <c r="A31" s="15"/>
      <c r="B31" s="19"/>
      <c r="C31" s="20"/>
      <c r="D31" s="17"/>
      <c r="E31" s="21"/>
      <c r="F31" s="17"/>
      <c r="G31" s="21"/>
      <c r="H31" s="65"/>
      <c r="I31" s="33"/>
      <c r="J31" s="17"/>
      <c r="K31" s="43"/>
      <c r="L31" s="18"/>
      <c r="M31" s="80"/>
      <c r="N31" s="80"/>
      <c r="O31" s="80"/>
      <c r="P31" s="80"/>
      <c r="Q31" s="80"/>
      <c r="R31" s="18"/>
      <c r="S31" s="48"/>
      <c r="U31" s="71"/>
    </row>
    <row r="32" spans="1:21" x14ac:dyDescent="0.2">
      <c r="A32" s="15"/>
      <c r="B32" s="19"/>
      <c r="C32" s="20" t="s">
        <v>33</v>
      </c>
      <c r="D32" s="17"/>
      <c r="E32" s="21"/>
      <c r="F32" s="17"/>
      <c r="G32" s="21"/>
      <c r="H32" s="65"/>
      <c r="I32" s="33"/>
      <c r="J32" s="17"/>
      <c r="K32" s="43"/>
      <c r="L32" s="18"/>
      <c r="M32" s="80"/>
      <c r="N32" s="80"/>
      <c r="O32" s="80"/>
      <c r="P32" s="80"/>
      <c r="Q32" s="80"/>
      <c r="R32" s="18"/>
      <c r="S32" s="48"/>
      <c r="U32" s="71"/>
    </row>
    <row r="33" spans="1:21" x14ac:dyDescent="0.2">
      <c r="A33" s="15">
        <v>391.1</v>
      </c>
      <c r="B33" s="19"/>
      <c r="C33" s="84" t="s">
        <v>71</v>
      </c>
      <c r="D33" s="17"/>
      <c r="E33" s="21"/>
      <c r="F33" s="17"/>
      <c r="G33" s="21" t="s">
        <v>56</v>
      </c>
      <c r="H33" s="65"/>
      <c r="I33" s="21">
        <v>0</v>
      </c>
      <c r="J33" s="17"/>
      <c r="K33" s="43">
        <v>8066164.6699999999</v>
      </c>
      <c r="L33" s="18"/>
      <c r="M33" s="80">
        <v>5437621</v>
      </c>
      <c r="N33" s="80"/>
      <c r="O33" s="80">
        <v>2628544</v>
      </c>
      <c r="P33" s="80"/>
      <c r="Q33" s="80">
        <v>150930</v>
      </c>
      <c r="R33" s="18"/>
      <c r="S33" s="48">
        <v>1.87</v>
      </c>
      <c r="U33" s="71">
        <v>17.399999999999999</v>
      </c>
    </row>
    <row r="34" spans="1:21" x14ac:dyDescent="0.2">
      <c r="A34" s="15">
        <v>391.2</v>
      </c>
      <c r="B34" s="19"/>
      <c r="C34" s="84" t="s">
        <v>72</v>
      </c>
      <c r="D34" s="17"/>
      <c r="E34" s="21"/>
      <c r="F34" s="17"/>
      <c r="G34" s="21" t="s">
        <v>57</v>
      </c>
      <c r="H34" s="65"/>
      <c r="I34" s="21">
        <v>0</v>
      </c>
      <c r="J34" s="17"/>
      <c r="K34" s="43">
        <v>1455574.38</v>
      </c>
      <c r="L34" s="18"/>
      <c r="M34" s="80">
        <v>805212</v>
      </c>
      <c r="N34" s="80"/>
      <c r="O34" s="80">
        <v>650362</v>
      </c>
      <c r="P34" s="80"/>
      <c r="Q34" s="80">
        <v>75142</v>
      </c>
      <c r="R34" s="18"/>
      <c r="S34" s="48">
        <v>5.16</v>
      </c>
      <c r="U34" s="71">
        <v>8.6999999999999993</v>
      </c>
    </row>
    <row r="35" spans="1:21" x14ac:dyDescent="0.2">
      <c r="A35" s="15">
        <v>391.3</v>
      </c>
      <c r="B35" s="19"/>
      <c r="C35" s="84" t="s">
        <v>73</v>
      </c>
      <c r="D35" s="17"/>
      <c r="E35" s="21"/>
      <c r="F35" s="17"/>
      <c r="G35" s="21" t="s">
        <v>37</v>
      </c>
      <c r="H35" s="65"/>
      <c r="I35" s="21">
        <v>0</v>
      </c>
      <c r="J35" s="17"/>
      <c r="K35" s="43">
        <v>24862973.129999999</v>
      </c>
      <c r="L35" s="18"/>
      <c r="M35" s="80">
        <v>6984838</v>
      </c>
      <c r="N35" s="80"/>
      <c r="O35" s="80">
        <v>17878135</v>
      </c>
      <c r="P35" s="80"/>
      <c r="Q35" s="80">
        <v>6975135</v>
      </c>
      <c r="R35" s="18"/>
      <c r="S35" s="48">
        <v>28.05</v>
      </c>
      <c r="U35" s="71">
        <v>2.6</v>
      </c>
    </row>
    <row r="36" spans="1:21" x14ac:dyDescent="0.2">
      <c r="A36" s="15">
        <v>391.31</v>
      </c>
      <c r="B36" s="19"/>
      <c r="C36" s="84" t="s">
        <v>74</v>
      </c>
      <c r="D36" s="17"/>
      <c r="E36" s="21"/>
      <c r="F36" s="17"/>
      <c r="G36" s="21" t="s">
        <v>58</v>
      </c>
      <c r="H36" s="65"/>
      <c r="I36" s="21">
        <v>0</v>
      </c>
      <c r="J36" s="17"/>
      <c r="K36" s="43">
        <v>7467372.2300000004</v>
      </c>
      <c r="L36" s="18"/>
      <c r="M36" s="80">
        <v>3284420</v>
      </c>
      <c r="N36" s="80"/>
      <c r="O36" s="80">
        <v>4182952</v>
      </c>
      <c r="P36" s="80"/>
      <c r="Q36" s="80">
        <v>2027773</v>
      </c>
      <c r="R36" s="18"/>
      <c r="S36" s="48">
        <v>27.16</v>
      </c>
      <c r="U36" s="71">
        <v>2.1</v>
      </c>
    </row>
    <row r="37" spans="1:21" x14ac:dyDescent="0.2">
      <c r="A37" s="15">
        <v>391.4</v>
      </c>
      <c r="B37" s="19"/>
      <c r="C37" s="84" t="s">
        <v>76</v>
      </c>
      <c r="D37" s="17"/>
      <c r="E37" s="21"/>
      <c r="F37" s="17"/>
      <c r="G37" s="21" t="s">
        <v>36</v>
      </c>
      <c r="H37" s="65"/>
      <c r="I37" s="21">
        <v>0</v>
      </c>
      <c r="J37" s="17"/>
      <c r="K37" s="44">
        <v>910248.45</v>
      </c>
      <c r="L37" s="18"/>
      <c r="M37" s="81">
        <v>847299</v>
      </c>
      <c r="N37" s="80"/>
      <c r="O37" s="81">
        <v>62949</v>
      </c>
      <c r="P37" s="80"/>
      <c r="Q37" s="81">
        <v>13936</v>
      </c>
      <c r="R37" s="18"/>
      <c r="S37" s="48">
        <v>1.53</v>
      </c>
      <c r="U37" s="71">
        <v>4.5</v>
      </c>
    </row>
    <row r="38" spans="1:21" x14ac:dyDescent="0.2">
      <c r="A38" s="15"/>
      <c r="B38" s="19"/>
      <c r="C38" s="85"/>
      <c r="D38" s="17"/>
      <c r="E38" s="21"/>
      <c r="F38" s="17"/>
      <c r="G38" s="21"/>
      <c r="H38" s="65"/>
      <c r="I38" s="21"/>
      <c r="J38" s="17"/>
      <c r="K38" s="43"/>
      <c r="L38" s="18"/>
      <c r="M38" s="80"/>
      <c r="N38" s="80"/>
      <c r="O38" s="80"/>
      <c r="P38" s="80"/>
      <c r="Q38" s="80"/>
      <c r="R38" s="18"/>
      <c r="S38" s="48"/>
      <c r="U38" s="71"/>
    </row>
    <row r="39" spans="1:21" x14ac:dyDescent="0.2">
      <c r="A39" s="15"/>
      <c r="B39" s="19"/>
      <c r="C39" s="84" t="s">
        <v>75</v>
      </c>
      <c r="D39" s="17"/>
      <c r="E39" s="21"/>
      <c r="F39" s="17"/>
      <c r="G39" s="21"/>
      <c r="H39" s="65"/>
      <c r="I39" s="21"/>
      <c r="J39" s="17"/>
      <c r="K39" s="43">
        <f>SUBTOTAL(9,K33:K38)</f>
        <v>42762332.859999999</v>
      </c>
      <c r="L39" s="18"/>
      <c r="M39" s="80">
        <f>SUBTOTAL(9,M33:M38)</f>
        <v>17359390</v>
      </c>
      <c r="N39" s="80"/>
      <c r="O39" s="80">
        <f>SUBTOTAL(9,O33:O38)</f>
        <v>25402942</v>
      </c>
      <c r="P39" s="80"/>
      <c r="Q39" s="80">
        <f>SUBTOTAL(9,Q33:Q38)</f>
        <v>9242916</v>
      </c>
      <c r="R39" s="18"/>
      <c r="S39" s="48">
        <f>ROUND(Q39/K39*100,2)</f>
        <v>21.61</v>
      </c>
      <c r="U39" s="71"/>
    </row>
    <row r="40" spans="1:21" x14ac:dyDescent="0.2">
      <c r="A40" s="15"/>
      <c r="B40" s="19"/>
      <c r="C40" s="20"/>
      <c r="D40" s="17"/>
      <c r="E40" s="21"/>
      <c r="F40" s="17"/>
      <c r="G40" s="21"/>
      <c r="H40" s="65"/>
      <c r="I40" s="21"/>
      <c r="J40" s="17"/>
      <c r="K40" s="43"/>
      <c r="L40" s="18"/>
      <c r="M40" s="80"/>
      <c r="N40" s="80"/>
      <c r="O40" s="80"/>
      <c r="P40" s="80"/>
      <c r="Q40" s="80"/>
      <c r="R40" s="18"/>
      <c r="S40" s="48"/>
      <c r="U40" s="71"/>
    </row>
    <row r="41" spans="1:21" s="83" customFormat="1" x14ac:dyDescent="0.2">
      <c r="A41" s="86"/>
      <c r="B41" s="87"/>
      <c r="C41" s="88" t="s">
        <v>67</v>
      </c>
      <c r="D41" s="89"/>
      <c r="E41" s="62"/>
      <c r="F41" s="89"/>
      <c r="G41" s="62"/>
      <c r="H41" s="90"/>
      <c r="I41" s="62"/>
      <c r="J41" s="89"/>
      <c r="K41" s="91"/>
      <c r="L41" s="92"/>
      <c r="M41" s="80"/>
      <c r="N41" s="80"/>
      <c r="O41" s="80"/>
      <c r="P41" s="80"/>
      <c r="Q41" s="80"/>
      <c r="R41" s="92"/>
      <c r="S41" s="93"/>
      <c r="U41" s="94"/>
    </row>
    <row r="42" spans="1:21" s="83" customFormat="1" x14ac:dyDescent="0.2">
      <c r="A42" s="95">
        <v>392</v>
      </c>
      <c r="C42" s="96" t="s">
        <v>68</v>
      </c>
      <c r="E42" s="62"/>
      <c r="G42" s="62" t="s">
        <v>59</v>
      </c>
      <c r="H42" s="90"/>
      <c r="I42" s="62">
        <v>0</v>
      </c>
      <c r="J42" s="89"/>
      <c r="K42" s="91">
        <v>166011.37</v>
      </c>
      <c r="L42" s="92"/>
      <c r="M42" s="80">
        <v>1049</v>
      </c>
      <c r="N42" s="80"/>
      <c r="O42" s="80">
        <v>164962</v>
      </c>
      <c r="P42" s="80"/>
      <c r="Q42" s="80">
        <v>20019</v>
      </c>
      <c r="R42" s="92"/>
      <c r="S42" s="93">
        <v>12.06</v>
      </c>
      <c r="U42" s="94">
        <v>8.1999999999999993</v>
      </c>
    </row>
    <row r="43" spans="1:21" s="83" customFormat="1" x14ac:dyDescent="0.2">
      <c r="A43" s="95">
        <v>392.1</v>
      </c>
      <c r="C43" s="96" t="s">
        <v>69</v>
      </c>
      <c r="E43" s="62"/>
      <c r="G43" s="62" t="s">
        <v>60</v>
      </c>
      <c r="H43" s="90"/>
      <c r="I43" s="62">
        <v>0</v>
      </c>
      <c r="J43" s="89"/>
      <c r="K43" s="91">
        <v>259518.33</v>
      </c>
      <c r="L43" s="92"/>
      <c r="M43" s="80">
        <v>178324</v>
      </c>
      <c r="N43" s="80"/>
      <c r="O43" s="80">
        <v>81194</v>
      </c>
      <c r="P43" s="80"/>
      <c r="Q43" s="80">
        <v>9483</v>
      </c>
      <c r="R43" s="92"/>
      <c r="S43" s="93">
        <v>3.65</v>
      </c>
      <c r="U43" s="94">
        <v>8.6</v>
      </c>
    </row>
    <row r="44" spans="1:21" s="83" customFormat="1" x14ac:dyDescent="0.2">
      <c r="A44" s="86">
        <v>392.2</v>
      </c>
      <c r="B44" s="87"/>
      <c r="C44" s="96" t="s">
        <v>70</v>
      </c>
      <c r="D44" s="89"/>
      <c r="E44" s="62"/>
      <c r="F44" s="89"/>
      <c r="G44" s="62" t="s">
        <v>61</v>
      </c>
      <c r="H44" s="90"/>
      <c r="I44" s="62">
        <v>0</v>
      </c>
      <c r="J44" s="89"/>
      <c r="K44" s="97">
        <v>71447.100000000006</v>
      </c>
      <c r="L44" s="92"/>
      <c r="M44" s="81">
        <v>5712</v>
      </c>
      <c r="N44" s="80"/>
      <c r="O44" s="81">
        <v>65735</v>
      </c>
      <c r="P44" s="80"/>
      <c r="Q44" s="81">
        <v>3070</v>
      </c>
      <c r="R44" s="92"/>
      <c r="S44" s="93">
        <v>4.3</v>
      </c>
      <c r="U44" s="94">
        <v>21.4</v>
      </c>
    </row>
    <row r="45" spans="1:21" s="83" customFormat="1" x14ac:dyDescent="0.2">
      <c r="A45" s="86"/>
      <c r="B45" s="87"/>
      <c r="C45" s="88"/>
      <c r="D45" s="89"/>
      <c r="E45" s="62"/>
      <c r="F45" s="89"/>
      <c r="G45" s="62"/>
      <c r="H45" s="90"/>
      <c r="I45" s="62"/>
      <c r="J45" s="89"/>
      <c r="K45" s="91"/>
      <c r="L45" s="92"/>
      <c r="M45" s="80"/>
      <c r="N45" s="80"/>
      <c r="O45" s="80"/>
      <c r="P45" s="80"/>
      <c r="Q45" s="80"/>
      <c r="R45" s="92"/>
      <c r="S45" s="93"/>
      <c r="U45" s="94"/>
    </row>
    <row r="46" spans="1:21" s="83" customFormat="1" x14ac:dyDescent="0.2">
      <c r="A46" s="86"/>
      <c r="B46" s="87"/>
      <c r="C46" s="96" t="s">
        <v>83</v>
      </c>
      <c r="D46" s="89"/>
      <c r="E46" s="62"/>
      <c r="F46" s="89"/>
      <c r="G46" s="62"/>
      <c r="H46" s="90"/>
      <c r="I46" s="62"/>
      <c r="J46" s="89"/>
      <c r="K46" s="91">
        <f>SUBTOTAL(9,K41:K45)</f>
        <v>496976.79999999993</v>
      </c>
      <c r="L46" s="92"/>
      <c r="M46" s="80">
        <f>SUBTOTAL(9,M41:M45)</f>
        <v>185085</v>
      </c>
      <c r="N46" s="80"/>
      <c r="O46" s="80">
        <f>SUBTOTAL(9,O41:O45)</f>
        <v>311891</v>
      </c>
      <c r="P46" s="80"/>
      <c r="Q46" s="80">
        <f>SUBTOTAL(9,Q41:Q45)</f>
        <v>32572</v>
      </c>
      <c r="R46" s="92"/>
      <c r="S46" s="93">
        <f>ROUND(Q46/K46*100,2)</f>
        <v>6.55</v>
      </c>
      <c r="U46" s="94"/>
    </row>
    <row r="47" spans="1:21" s="83" customFormat="1" x14ac:dyDescent="0.2">
      <c r="A47" s="86"/>
      <c r="B47" s="87"/>
      <c r="C47" s="88"/>
      <c r="D47" s="89"/>
      <c r="E47" s="62"/>
      <c r="F47" s="89"/>
      <c r="G47" s="62"/>
      <c r="H47" s="90"/>
      <c r="I47" s="62"/>
      <c r="J47" s="89"/>
      <c r="K47" s="91"/>
      <c r="L47" s="92"/>
      <c r="M47" s="80"/>
      <c r="N47" s="80"/>
      <c r="O47" s="80"/>
      <c r="P47" s="80"/>
      <c r="Q47" s="80"/>
      <c r="R47" s="92"/>
      <c r="S47" s="93"/>
      <c r="U47" s="94"/>
    </row>
    <row r="48" spans="1:21" s="83" customFormat="1" x14ac:dyDescent="0.2">
      <c r="A48" s="86">
        <v>393</v>
      </c>
      <c r="B48" s="87"/>
      <c r="C48" s="98" t="s">
        <v>27</v>
      </c>
      <c r="D48" s="89"/>
      <c r="E48" s="62"/>
      <c r="F48" s="89"/>
      <c r="G48" s="62" t="s">
        <v>62</v>
      </c>
      <c r="H48" s="90"/>
      <c r="I48" s="62">
        <v>0</v>
      </c>
      <c r="J48" s="89"/>
      <c r="K48" s="91">
        <v>656822.21</v>
      </c>
      <c r="L48" s="92"/>
      <c r="M48" s="80">
        <v>161182</v>
      </c>
      <c r="N48" s="80"/>
      <c r="O48" s="80">
        <v>495640</v>
      </c>
      <c r="P48" s="80"/>
      <c r="Q48" s="80">
        <v>25202</v>
      </c>
      <c r="R48" s="92"/>
      <c r="S48" s="93">
        <v>3.84</v>
      </c>
      <c r="U48" s="94">
        <v>19.7</v>
      </c>
    </row>
    <row r="49" spans="1:21" s="83" customFormat="1" x14ac:dyDescent="0.2">
      <c r="A49" s="86">
        <v>394</v>
      </c>
      <c r="B49" s="87"/>
      <c r="C49" s="98" t="s">
        <v>31</v>
      </c>
      <c r="D49" s="89"/>
      <c r="E49" s="62"/>
      <c r="F49" s="89"/>
      <c r="G49" s="62" t="s">
        <v>62</v>
      </c>
      <c r="H49" s="90"/>
      <c r="I49" s="62">
        <v>0</v>
      </c>
      <c r="J49" s="89"/>
      <c r="K49" s="91">
        <v>3935838.16</v>
      </c>
      <c r="L49" s="92"/>
      <c r="M49" s="80">
        <v>2162704</v>
      </c>
      <c r="N49" s="80"/>
      <c r="O49" s="80">
        <v>1773134</v>
      </c>
      <c r="P49" s="80"/>
      <c r="Q49" s="80">
        <v>157205</v>
      </c>
      <c r="R49" s="92"/>
      <c r="S49" s="93">
        <v>3.99</v>
      </c>
      <c r="U49" s="94">
        <v>11.3</v>
      </c>
    </row>
    <row r="50" spans="1:21" s="83" customFormat="1" x14ac:dyDescent="0.2">
      <c r="A50" s="86"/>
      <c r="B50" s="87"/>
      <c r="C50" s="98"/>
      <c r="D50" s="89"/>
      <c r="E50" s="62"/>
      <c r="F50" s="89"/>
      <c r="G50" s="62"/>
      <c r="H50" s="90"/>
      <c r="I50" s="62"/>
      <c r="J50" s="89"/>
      <c r="K50" s="91"/>
      <c r="L50" s="92"/>
      <c r="M50" s="80"/>
      <c r="N50" s="80"/>
      <c r="O50" s="80"/>
      <c r="P50" s="80"/>
      <c r="Q50" s="80"/>
      <c r="R50" s="92"/>
      <c r="S50" s="93"/>
      <c r="U50" s="94"/>
    </row>
    <row r="51" spans="1:21" s="83" customFormat="1" x14ac:dyDescent="0.2">
      <c r="A51" s="86"/>
      <c r="B51" s="87"/>
      <c r="C51" s="88" t="s">
        <v>84</v>
      </c>
      <c r="D51" s="89"/>
      <c r="E51" s="62"/>
      <c r="F51" s="89"/>
      <c r="G51" s="62"/>
      <c r="H51" s="90"/>
      <c r="I51" s="62"/>
      <c r="J51" s="89"/>
      <c r="K51" s="91"/>
      <c r="L51" s="92"/>
      <c r="M51" s="80"/>
      <c r="N51" s="80"/>
      <c r="O51" s="80"/>
      <c r="P51" s="80"/>
      <c r="Q51" s="80"/>
      <c r="R51" s="92"/>
      <c r="S51" s="93"/>
      <c r="U51" s="94"/>
    </row>
    <row r="52" spans="1:21" s="83" customFormat="1" x14ac:dyDescent="0.2">
      <c r="A52" s="86">
        <v>396.1</v>
      </c>
      <c r="B52" s="87"/>
      <c r="C52" s="96" t="s">
        <v>85</v>
      </c>
      <c r="D52" s="89"/>
      <c r="E52" s="62"/>
      <c r="F52" s="89"/>
      <c r="G52" s="62" t="s">
        <v>63</v>
      </c>
      <c r="H52" s="90"/>
      <c r="I52" s="62">
        <v>0</v>
      </c>
      <c r="J52" s="89"/>
      <c r="K52" s="91">
        <v>648434.25</v>
      </c>
      <c r="L52" s="92"/>
      <c r="M52" s="80">
        <v>238802</v>
      </c>
      <c r="N52" s="80"/>
      <c r="O52" s="80">
        <v>409632</v>
      </c>
      <c r="P52" s="80"/>
      <c r="Q52" s="80">
        <v>20123</v>
      </c>
      <c r="R52" s="92"/>
      <c r="S52" s="93">
        <v>3.1</v>
      </c>
      <c r="U52" s="94">
        <v>20.399999999999999</v>
      </c>
    </row>
    <row r="53" spans="1:21" s="83" customFormat="1" x14ac:dyDescent="0.2">
      <c r="A53" s="95">
        <v>396.2</v>
      </c>
      <c r="C53" s="96" t="s">
        <v>86</v>
      </c>
      <c r="E53" s="62"/>
      <c r="G53" s="62" t="s">
        <v>64</v>
      </c>
      <c r="H53" s="90"/>
      <c r="I53" s="62">
        <v>0</v>
      </c>
      <c r="J53" s="89"/>
      <c r="K53" s="97">
        <v>29397.49</v>
      </c>
      <c r="L53" s="92"/>
      <c r="M53" s="81">
        <v>15284</v>
      </c>
      <c r="N53" s="80"/>
      <c r="O53" s="81">
        <v>14113</v>
      </c>
      <c r="P53" s="80"/>
      <c r="Q53" s="81">
        <v>614</v>
      </c>
      <c r="R53" s="92"/>
      <c r="S53" s="93">
        <v>2.09</v>
      </c>
      <c r="U53" s="94">
        <v>23</v>
      </c>
    </row>
    <row r="54" spans="1:21" s="83" customFormat="1" x14ac:dyDescent="0.2">
      <c r="A54" s="95"/>
      <c r="C54" s="99"/>
      <c r="E54" s="62"/>
      <c r="G54" s="62"/>
      <c r="H54" s="90"/>
      <c r="I54" s="62"/>
      <c r="J54" s="89"/>
      <c r="K54" s="91"/>
      <c r="L54" s="92"/>
      <c r="M54" s="80"/>
      <c r="N54" s="80"/>
      <c r="O54" s="80"/>
      <c r="P54" s="80"/>
      <c r="Q54" s="80"/>
      <c r="R54" s="92"/>
      <c r="S54" s="93"/>
      <c r="U54" s="94"/>
    </row>
    <row r="55" spans="1:21" s="83" customFormat="1" x14ac:dyDescent="0.2">
      <c r="A55" s="95"/>
      <c r="C55" s="96" t="s">
        <v>87</v>
      </c>
      <c r="E55" s="62"/>
      <c r="G55" s="62"/>
      <c r="H55" s="90"/>
      <c r="I55" s="62"/>
      <c r="J55" s="89"/>
      <c r="K55" s="91">
        <f>SUBTOTAL(9,K51:K54)</f>
        <v>677831.74</v>
      </c>
      <c r="L55" s="92"/>
      <c r="M55" s="80">
        <f>SUBTOTAL(9,M51:M54)</f>
        <v>254086</v>
      </c>
      <c r="N55" s="80"/>
      <c r="O55" s="80">
        <f>SUBTOTAL(9,O51:O54)</f>
        <v>423745</v>
      </c>
      <c r="P55" s="80"/>
      <c r="Q55" s="80">
        <f>SUBTOTAL(9,Q51:Q54)</f>
        <v>20737</v>
      </c>
      <c r="R55" s="92"/>
      <c r="S55" s="93">
        <f>ROUND(Q55/K55*100,2)</f>
        <v>3.06</v>
      </c>
      <c r="U55" s="94"/>
    </row>
    <row r="56" spans="1:21" s="83" customFormat="1" x14ac:dyDescent="0.2">
      <c r="A56" s="95"/>
      <c r="C56" s="98"/>
      <c r="E56" s="62"/>
      <c r="G56" s="62"/>
      <c r="H56" s="90"/>
      <c r="I56" s="62"/>
      <c r="J56" s="89"/>
      <c r="K56" s="91"/>
      <c r="L56" s="92"/>
      <c r="M56" s="80"/>
      <c r="N56" s="80"/>
      <c r="O56" s="80"/>
      <c r="P56" s="80"/>
      <c r="Q56" s="80"/>
      <c r="R56" s="92"/>
      <c r="S56" s="93"/>
      <c r="U56" s="94"/>
    </row>
    <row r="57" spans="1:21" s="83" customFormat="1" x14ac:dyDescent="0.2">
      <c r="A57" s="95"/>
      <c r="C57" s="88" t="s">
        <v>88</v>
      </c>
      <c r="E57" s="62"/>
      <c r="G57" s="62"/>
      <c r="H57" s="90"/>
      <c r="I57" s="62"/>
      <c r="J57" s="89"/>
      <c r="K57" s="91"/>
      <c r="L57" s="92"/>
      <c r="M57" s="80"/>
      <c r="N57" s="80"/>
      <c r="O57" s="80"/>
      <c r="P57" s="80"/>
      <c r="Q57" s="80"/>
      <c r="R57" s="92"/>
      <c r="S57" s="93"/>
      <c r="U57" s="94"/>
    </row>
    <row r="58" spans="1:21" s="83" customFormat="1" x14ac:dyDescent="0.2">
      <c r="A58" s="86">
        <v>397</v>
      </c>
      <c r="B58" s="87"/>
      <c r="C58" s="96" t="s">
        <v>89</v>
      </c>
      <c r="D58" s="89"/>
      <c r="E58" s="62"/>
      <c r="F58" s="89"/>
      <c r="G58" s="62" t="s">
        <v>65</v>
      </c>
      <c r="H58" s="90"/>
      <c r="I58" s="62">
        <v>0</v>
      </c>
      <c r="K58" s="91">
        <v>20884926.690000001</v>
      </c>
      <c r="M58" s="100">
        <v>15592101</v>
      </c>
      <c r="N58" s="100"/>
      <c r="O58" s="100">
        <v>5292826</v>
      </c>
      <c r="P58" s="100"/>
      <c r="Q58" s="100">
        <v>320989</v>
      </c>
      <c r="S58" s="93">
        <v>1.54</v>
      </c>
      <c r="U58" s="94">
        <v>16.5</v>
      </c>
    </row>
    <row r="59" spans="1:21" s="83" customFormat="1" x14ac:dyDescent="0.2">
      <c r="A59" s="86">
        <v>397.1</v>
      </c>
      <c r="B59" s="87"/>
      <c r="C59" s="96" t="s">
        <v>90</v>
      </c>
      <c r="D59" s="89"/>
      <c r="E59" s="62"/>
      <c r="F59" s="89"/>
      <c r="G59" s="62" t="s">
        <v>36</v>
      </c>
      <c r="H59" s="90"/>
      <c r="I59" s="62">
        <v>0</v>
      </c>
      <c r="K59" s="97">
        <v>18408799.690000001</v>
      </c>
      <c r="M59" s="101">
        <v>11669018</v>
      </c>
      <c r="N59" s="100"/>
      <c r="O59" s="101">
        <v>6739782</v>
      </c>
      <c r="P59" s="100"/>
      <c r="Q59" s="101">
        <v>1100961</v>
      </c>
      <c r="S59" s="93">
        <v>5.98</v>
      </c>
      <c r="U59" s="94">
        <v>6.1</v>
      </c>
    </row>
    <row r="60" spans="1:21" s="83" customFormat="1" x14ac:dyDescent="0.2">
      <c r="A60" s="86"/>
      <c r="B60" s="87"/>
      <c r="C60" s="96"/>
      <c r="D60" s="89"/>
      <c r="E60" s="62"/>
      <c r="F60" s="89"/>
      <c r="G60" s="62"/>
      <c r="H60" s="90"/>
      <c r="I60" s="62"/>
      <c r="K60" s="102"/>
      <c r="M60" s="103"/>
      <c r="N60" s="100"/>
      <c r="O60" s="103"/>
      <c r="P60" s="100"/>
      <c r="Q60" s="103"/>
      <c r="S60" s="93"/>
      <c r="U60" s="94"/>
    </row>
    <row r="61" spans="1:21" s="83" customFormat="1" x14ac:dyDescent="0.2">
      <c r="A61" s="86"/>
      <c r="B61" s="87"/>
      <c r="C61" s="96" t="s">
        <v>91</v>
      </c>
      <c r="D61" s="89"/>
      <c r="E61" s="62"/>
      <c r="F61" s="89"/>
      <c r="G61" s="62"/>
      <c r="H61" s="90"/>
      <c r="I61" s="62"/>
      <c r="K61" s="97">
        <f>SUBTOTAL(9,K57:K60)</f>
        <v>39293726.380000003</v>
      </c>
      <c r="M61" s="101">
        <f>SUBTOTAL(9,M57:M60)</f>
        <v>27261119</v>
      </c>
      <c r="N61" s="100"/>
      <c r="O61" s="101">
        <f>SUBTOTAL(9,O57:O60)</f>
        <v>12032608</v>
      </c>
      <c r="P61" s="100"/>
      <c r="Q61" s="101">
        <f>SUBTOTAL(9,Q57:Q60)</f>
        <v>1421950</v>
      </c>
      <c r="S61" s="93">
        <f>ROUND(Q61/K61*100,2)</f>
        <v>3.62</v>
      </c>
      <c r="U61" s="94"/>
    </row>
    <row r="62" spans="1:21" s="83" customFormat="1" x14ac:dyDescent="0.2">
      <c r="A62" s="86"/>
      <c r="B62" s="89"/>
      <c r="C62" s="98"/>
      <c r="E62" s="62"/>
      <c r="G62" s="62"/>
      <c r="H62" s="90"/>
      <c r="I62" s="104"/>
      <c r="J62" s="89"/>
      <c r="K62" s="102"/>
      <c r="L62" s="92"/>
      <c r="M62" s="80"/>
      <c r="N62" s="80"/>
      <c r="O62" s="80"/>
      <c r="P62" s="80"/>
      <c r="Q62" s="80"/>
      <c r="R62" s="92"/>
      <c r="S62" s="93"/>
      <c r="U62" s="94"/>
    </row>
    <row r="63" spans="1:21" s="83" customFormat="1" ht="15.75" x14ac:dyDescent="0.25">
      <c r="A63" s="86"/>
      <c r="B63" s="89"/>
      <c r="C63" s="105" t="s">
        <v>43</v>
      </c>
      <c r="E63" s="62"/>
      <c r="G63" s="62"/>
      <c r="H63" s="90"/>
      <c r="I63" s="104"/>
      <c r="J63" s="89"/>
      <c r="K63" s="106">
        <f>+SUBTOTAL(9,K23:K62)</f>
        <v>176022085.59</v>
      </c>
      <c r="L63" s="107"/>
      <c r="M63" s="108">
        <f>+SUBTOTAL(9,M23:M62)</f>
        <v>84843898</v>
      </c>
      <c r="N63" s="109"/>
      <c r="O63" s="108">
        <f>+SUBTOTAL(9,O23:O62)</f>
        <v>99923074</v>
      </c>
      <c r="P63" s="109"/>
      <c r="Q63" s="108">
        <f>+SUBTOTAL(9,Q23:Q62)</f>
        <v>13021120</v>
      </c>
      <c r="R63" s="110"/>
      <c r="S63" s="111">
        <f>ROUND(Q63/K63*100,2)</f>
        <v>7.4</v>
      </c>
      <c r="T63" s="112"/>
      <c r="U63" s="113"/>
    </row>
    <row r="64" spans="1:21" s="83" customFormat="1" x14ac:dyDescent="0.2">
      <c r="A64" s="86"/>
      <c r="B64" s="89"/>
      <c r="C64" s="98"/>
      <c r="D64" s="89"/>
      <c r="E64" s="62"/>
      <c r="F64" s="89"/>
      <c r="G64" s="62"/>
      <c r="H64" s="90"/>
      <c r="I64" s="104" t="s">
        <v>28</v>
      </c>
      <c r="J64" s="89"/>
      <c r="K64" s="91"/>
      <c r="L64" s="92"/>
      <c r="M64" s="114"/>
      <c r="N64" s="80"/>
      <c r="O64" s="114"/>
      <c r="P64" s="80"/>
      <c r="Q64" s="114"/>
      <c r="R64" s="92"/>
      <c r="S64" s="115"/>
      <c r="T64" s="89"/>
      <c r="U64" s="116"/>
    </row>
    <row r="65" spans="1:21" s="83" customFormat="1" ht="16.5" thickBot="1" x14ac:dyDescent="0.3">
      <c r="A65" s="86"/>
      <c r="B65" s="89"/>
      <c r="C65" s="117" t="s">
        <v>25</v>
      </c>
      <c r="D65" s="89"/>
      <c r="E65" s="62"/>
      <c r="F65" s="89"/>
      <c r="G65" s="62"/>
      <c r="H65" s="90"/>
      <c r="I65" s="104"/>
      <c r="J65" s="89"/>
      <c r="K65" s="118">
        <f>+SUBTOTAL(9,K13:K64)</f>
        <v>257145484.48999998</v>
      </c>
      <c r="L65" s="107"/>
      <c r="M65" s="119">
        <f>+SUBTOTAL(9,M13:M64)</f>
        <v>122507060</v>
      </c>
      <c r="N65" s="120"/>
      <c r="O65" s="119">
        <f>+SUBTOTAL(9,O13:O64)</f>
        <v>143383311</v>
      </c>
      <c r="P65" s="120"/>
      <c r="Q65" s="119">
        <f>+SUBTOTAL(9,Q13:Q64)</f>
        <v>26692260</v>
      </c>
      <c r="R65" s="92"/>
      <c r="S65" s="111">
        <f>ROUND(Q65/K65*100,2)</f>
        <v>10.38</v>
      </c>
      <c r="T65" s="112"/>
      <c r="U65" s="113"/>
    </row>
    <row r="66" spans="1:21" s="83" customFormat="1" ht="15.75" thickTop="1" x14ac:dyDescent="0.2">
      <c r="A66" s="86"/>
      <c r="B66" s="89"/>
      <c r="C66" s="98"/>
      <c r="D66" s="89"/>
      <c r="E66" s="121"/>
      <c r="F66" s="89"/>
      <c r="G66" s="121"/>
      <c r="H66" s="90"/>
      <c r="I66" s="104"/>
      <c r="J66" s="89"/>
      <c r="K66" s="91"/>
      <c r="L66" s="92"/>
      <c r="M66" s="80"/>
      <c r="N66" s="80"/>
      <c r="O66" s="80"/>
      <c r="P66" s="80"/>
      <c r="Q66" s="80"/>
      <c r="R66" s="92"/>
      <c r="S66" s="115"/>
      <c r="T66" s="89"/>
      <c r="U66" s="116"/>
    </row>
    <row r="67" spans="1:21" ht="15.75" x14ac:dyDescent="0.25">
      <c r="A67" s="23"/>
      <c r="C67" s="56" t="s">
        <v>22</v>
      </c>
      <c r="E67" s="2"/>
      <c r="G67" s="2"/>
      <c r="I67" s="32"/>
      <c r="K67" s="43"/>
      <c r="L67" s="25"/>
      <c r="M67" s="34"/>
      <c r="N67" s="34"/>
      <c r="O67" s="34"/>
      <c r="P67" s="34"/>
      <c r="Q67" s="34"/>
      <c r="R67" s="25"/>
      <c r="S67" s="48"/>
      <c r="U67" s="74"/>
    </row>
    <row r="68" spans="1:21" x14ac:dyDescent="0.2">
      <c r="A68" s="23"/>
      <c r="E68" s="2"/>
      <c r="G68" s="2"/>
      <c r="I68" s="32"/>
      <c r="K68" s="43"/>
      <c r="L68" s="25"/>
      <c r="M68" s="34"/>
      <c r="N68" s="34"/>
      <c r="O68" s="34"/>
      <c r="P68" s="34"/>
      <c r="Q68" s="34"/>
      <c r="R68" s="25"/>
      <c r="S68" s="48"/>
      <c r="U68" s="74"/>
    </row>
    <row r="69" spans="1:21" ht="15.75" x14ac:dyDescent="0.25">
      <c r="A69" s="24">
        <v>301</v>
      </c>
      <c r="C69" s="20" t="s">
        <v>29</v>
      </c>
      <c r="I69" s="32"/>
      <c r="K69" s="49">
        <v>83782.289999999994</v>
      </c>
      <c r="L69" s="49"/>
      <c r="M69" s="82"/>
      <c r="N69" s="39"/>
      <c r="O69" s="39"/>
      <c r="P69" s="39"/>
      <c r="Q69" s="39"/>
      <c r="R69" s="12"/>
      <c r="S69" s="48"/>
      <c r="U69" s="74"/>
    </row>
    <row r="70" spans="1:21" ht="15.75" x14ac:dyDescent="0.25">
      <c r="A70" s="24">
        <v>389.1</v>
      </c>
      <c r="C70" s="20" t="s">
        <v>23</v>
      </c>
      <c r="I70" s="32"/>
      <c r="K70" s="44">
        <v>1564394.3699999999</v>
      </c>
      <c r="L70" s="12"/>
      <c r="M70" s="82"/>
      <c r="N70" s="39"/>
      <c r="O70" s="39"/>
      <c r="P70" s="39"/>
      <c r="Q70" s="39"/>
      <c r="R70" s="12"/>
      <c r="S70" s="48"/>
      <c r="U70" s="74"/>
    </row>
    <row r="71" spans="1:21" ht="15.75" x14ac:dyDescent="0.25">
      <c r="A71" s="24"/>
      <c r="C71" s="20"/>
      <c r="I71" s="32"/>
      <c r="K71" s="43"/>
      <c r="L71" s="12"/>
      <c r="M71" s="53"/>
      <c r="N71" s="39"/>
      <c r="O71" s="39"/>
      <c r="P71" s="39"/>
      <c r="Q71" s="39"/>
      <c r="R71" s="12"/>
      <c r="S71" s="48"/>
      <c r="U71" s="74"/>
    </row>
    <row r="72" spans="1:21" ht="15.75" x14ac:dyDescent="0.25">
      <c r="A72" s="23"/>
      <c r="C72" s="14" t="s">
        <v>24</v>
      </c>
      <c r="I72" s="32"/>
      <c r="K72" s="66">
        <f>+SUBTOTAL(9,K69:K71)</f>
        <v>1648176.66</v>
      </c>
      <c r="L72" s="12"/>
      <c r="M72" s="53"/>
      <c r="N72" s="39"/>
      <c r="O72" s="39"/>
      <c r="P72" s="39"/>
      <c r="Q72" s="39"/>
      <c r="R72" s="12"/>
      <c r="S72" s="48"/>
      <c r="U72" s="74"/>
    </row>
    <row r="73" spans="1:21" ht="15.75" x14ac:dyDescent="0.25">
      <c r="A73" s="23"/>
      <c r="C73" s="14"/>
      <c r="I73" s="32"/>
      <c r="K73" s="45"/>
      <c r="L73" s="12"/>
      <c r="M73" s="39"/>
      <c r="N73" s="39"/>
      <c r="O73" s="39"/>
      <c r="P73" s="39"/>
      <c r="Q73" s="39"/>
      <c r="R73" s="12"/>
      <c r="S73" s="48"/>
      <c r="U73" s="74"/>
    </row>
    <row r="74" spans="1:21" ht="16.5" thickBot="1" x14ac:dyDescent="0.3">
      <c r="A74" s="23"/>
      <c r="C74" s="14" t="s">
        <v>21</v>
      </c>
      <c r="I74" s="32"/>
      <c r="K74" s="45">
        <f>+SUBTOTAL(9,K13:K73)</f>
        <v>258793661.14999998</v>
      </c>
      <c r="L74" s="12"/>
      <c r="M74" s="39">
        <f>+SUBTOTAL(9,M13:M73)</f>
        <v>122507060</v>
      </c>
      <c r="N74" s="39"/>
      <c r="O74" s="39">
        <f>+SUBTOTAL(9,O13:O73)</f>
        <v>143383311</v>
      </c>
      <c r="P74" s="39"/>
      <c r="Q74" s="39">
        <f>+SUBTOTAL(9,Q13:Q73)</f>
        <v>26692260</v>
      </c>
      <c r="R74" s="12"/>
      <c r="S74" s="48"/>
      <c r="U74" s="74"/>
    </row>
    <row r="75" spans="1:21" ht="16.5" thickTop="1" x14ac:dyDescent="0.25">
      <c r="A75" s="23"/>
      <c r="C75" s="14"/>
      <c r="I75" s="32"/>
      <c r="K75" s="11"/>
      <c r="L75" s="12"/>
      <c r="M75" s="41"/>
      <c r="N75" s="39"/>
      <c r="O75" s="41"/>
      <c r="P75" s="39"/>
      <c r="Q75" s="41"/>
      <c r="R75" s="12"/>
      <c r="S75" s="48"/>
      <c r="U75" s="74"/>
    </row>
    <row r="76" spans="1:21" ht="15.75" x14ac:dyDescent="0.25">
      <c r="A76" s="55" t="s">
        <v>50</v>
      </c>
      <c r="C76" s="14"/>
      <c r="I76" s="32"/>
      <c r="K76" s="52"/>
      <c r="L76" s="12"/>
      <c r="M76" s="53"/>
      <c r="N76" s="39"/>
      <c r="O76" s="53"/>
      <c r="P76" s="39"/>
      <c r="Q76" s="53"/>
      <c r="R76" s="12"/>
      <c r="S76" s="25"/>
    </row>
    <row r="77" spans="1:21" ht="15.75" x14ac:dyDescent="0.25">
      <c r="A77" s="55"/>
      <c r="C77" s="14"/>
      <c r="I77" s="32"/>
      <c r="K77" s="52"/>
      <c r="L77" s="12"/>
      <c r="M77" s="53"/>
      <c r="N77" s="39"/>
      <c r="O77" s="53"/>
      <c r="P77" s="39"/>
      <c r="Q77" s="53"/>
      <c r="R77" s="12"/>
      <c r="S77" s="25"/>
    </row>
  </sheetData>
  <mergeCells count="4">
    <mergeCell ref="A1:U1"/>
    <mergeCell ref="A2:U2"/>
    <mergeCell ref="A4:U4"/>
    <mergeCell ref="A5:U5"/>
  </mergeCells>
  <phoneticPr fontId="0" type="noConversion"/>
  <printOptions horizontalCentered="1"/>
  <pageMargins left="0.75" right="0.75" top="0.75" bottom="0.5" header="0.5" footer="0.5"/>
  <pageSetup scale="47" fitToHeight="2" orientation="landscape" r:id="rId1"/>
  <headerFooter alignWithMargins="0">
    <oddHeader xml:space="preserve">&amp;R
</oddHeader>
  </headerFooter>
  <rowBreaks count="1" manualBreakCount="1">
    <brk id="66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84B47F2-23C0-4B0A-8E3F-7EF6A2C7EAF1}"/>
</file>

<file path=customXml/itemProps2.xml><?xml version="1.0" encoding="utf-8"?>
<ds:datastoreItem xmlns:ds="http://schemas.openxmlformats.org/officeDocument/2006/customXml" ds:itemID="{42EFA88F-272F-46F3-BA3F-07FB0B9CAA32}"/>
</file>

<file path=customXml/itemProps3.xml><?xml version="1.0" encoding="utf-8"?>
<ds:datastoreItem xmlns:ds="http://schemas.openxmlformats.org/officeDocument/2006/customXml" ds:itemID="{1EF37FE6-B50C-4CB7-A630-1973237FF160}"/>
</file>

<file path=customXml/itemProps4.xml><?xml version="1.0" encoding="utf-8"?>
<ds:datastoreItem xmlns:ds="http://schemas.openxmlformats.org/officeDocument/2006/customXml" ds:itemID="{17F9B268-67E7-4559-A17F-F27510AD24A6}"/>
</file>

<file path=customXml/itemProps5.xml><?xml version="1.0" encoding="utf-8"?>
<ds:datastoreItem xmlns:ds="http://schemas.openxmlformats.org/officeDocument/2006/customXml" ds:itemID="{3472DCCA-7EA3-40C4-AFCF-A1736659D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- Table 3 (C)</vt:lpstr>
      <vt:lpstr>'LGE - Table 3 (C)'!Print_Area</vt:lpstr>
      <vt:lpstr>'LGE - Table 3 (C)'!Print_Titles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Allis, Ned W.</dc:creator>
  <cp:lastModifiedBy>Wiseman, Sara</cp:lastModifiedBy>
  <cp:lastPrinted>2020-09-15T11:06:32Z</cp:lastPrinted>
  <dcterms:created xsi:type="dcterms:W3CDTF">2002-08-25T13:39:51Z</dcterms:created>
  <dcterms:modified xsi:type="dcterms:W3CDTF">2020-12-03T16:51:12Z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2020-12-03T16:50:35Z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83436ddb-5873-4ef2-bd78-f21f3634422f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