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59B9F148-00C9-4A41-9658-2AFCB2A53CED}" xr6:coauthVersionLast="45" xr6:coauthVersionMax="45" xr10:uidLastSave="{00000000-0000-0000-0000-000000000000}"/>
  <bookViews>
    <workbookView xWindow="-28920" yWindow="-120" windowWidth="29040" windowHeight="15840" xr2:uid="{63B7232B-0D7E-406A-B30F-B545A9ED823A}"/>
  </bookViews>
  <sheets>
    <sheet name="ePortal Savings Calculation" sheetId="4" r:id="rId1"/>
  </sheets>
  <definedNames>
    <definedName name="_xlnm.Print_Titles" localSheetId="0">'ePortal Savings Calculation'!$A:$E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4" l="1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F34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F33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F32" i="4"/>
  <c r="F46" i="4" l="1"/>
  <c r="G46" i="4"/>
  <c r="H46" i="4"/>
  <c r="I46" i="4"/>
  <c r="J46" i="4"/>
  <c r="K46" i="4"/>
  <c r="L46" i="4"/>
  <c r="L56" i="4" s="1"/>
  <c r="M46" i="4"/>
  <c r="M56" i="4" s="1"/>
  <c r="N46" i="4"/>
  <c r="N56" i="4" s="1"/>
  <c r="O46" i="4"/>
  <c r="O56" i="4" s="1"/>
  <c r="P46" i="4"/>
  <c r="P56" i="4" s="1"/>
  <c r="Q46" i="4"/>
  <c r="Q56" i="4" s="1"/>
  <c r="R46" i="4"/>
  <c r="R56" i="4" s="1"/>
  <c r="S46" i="4"/>
  <c r="S56" i="4" s="1"/>
  <c r="S60" i="4" s="1"/>
  <c r="T46" i="4"/>
  <c r="T56" i="4" s="1"/>
  <c r="U46" i="4"/>
  <c r="U56" i="4" s="1"/>
  <c r="V46" i="4"/>
  <c r="V56" i="4" s="1"/>
  <c r="V60" i="4" s="1"/>
  <c r="W46" i="4"/>
  <c r="W56" i="4" s="1"/>
  <c r="W60" i="4" s="1"/>
  <c r="X46" i="4"/>
  <c r="X56" i="4" s="1"/>
  <c r="X60" i="4" s="1"/>
  <c r="Y46" i="4"/>
  <c r="Y56" i="4" s="1"/>
  <c r="Y60" i="4" s="1"/>
  <c r="Z46" i="4"/>
  <c r="Z56" i="4" s="1"/>
  <c r="Z60" i="4" s="1"/>
  <c r="AA46" i="4"/>
  <c r="AA56" i="4" s="1"/>
  <c r="AA60" i="4" s="1"/>
  <c r="AB46" i="4"/>
  <c r="AB56" i="4" s="1"/>
  <c r="AB60" i="4" s="1"/>
  <c r="AC46" i="4"/>
  <c r="AC56" i="4" s="1"/>
  <c r="AC60" i="4" s="1"/>
  <c r="AD46" i="4"/>
  <c r="AD56" i="4" s="1"/>
  <c r="AE46" i="4"/>
  <c r="AE56" i="4" s="1"/>
  <c r="AF46" i="4"/>
  <c r="AF56" i="4" s="1"/>
  <c r="AG46" i="4"/>
  <c r="AG56" i="4" s="1"/>
  <c r="AH46" i="4"/>
  <c r="AH56" i="4" s="1"/>
  <c r="AH60" i="4" s="1"/>
  <c r="AI46" i="4"/>
  <c r="AI56" i="4" s="1"/>
  <c r="AI60" i="4" s="1"/>
  <c r="F47" i="4"/>
  <c r="F57" i="4" s="1"/>
  <c r="G47" i="4"/>
  <c r="G57" i="4" s="1"/>
  <c r="H47" i="4"/>
  <c r="I47" i="4"/>
  <c r="J47" i="4"/>
  <c r="J57" i="4" s="1"/>
  <c r="K47" i="4"/>
  <c r="L47" i="4"/>
  <c r="L57" i="4" s="1"/>
  <c r="M47" i="4"/>
  <c r="M57" i="4" s="1"/>
  <c r="N47" i="4"/>
  <c r="N57" i="4" s="1"/>
  <c r="O47" i="4"/>
  <c r="O57" i="4" s="1"/>
  <c r="P47" i="4"/>
  <c r="P57" i="4" s="1"/>
  <c r="Q47" i="4"/>
  <c r="Q57" i="4" s="1"/>
  <c r="R47" i="4"/>
  <c r="R57" i="4" s="1"/>
  <c r="S47" i="4"/>
  <c r="S57" i="4" s="1"/>
  <c r="T47" i="4"/>
  <c r="T57" i="4" s="1"/>
  <c r="U47" i="4"/>
  <c r="U57" i="4" s="1"/>
  <c r="V47" i="4"/>
  <c r="V57" i="4" s="1"/>
  <c r="W47" i="4"/>
  <c r="W57" i="4" s="1"/>
  <c r="X47" i="4"/>
  <c r="X57" i="4" s="1"/>
  <c r="Y47" i="4"/>
  <c r="Y57" i="4" s="1"/>
  <c r="Z47" i="4"/>
  <c r="Z57" i="4" s="1"/>
  <c r="AA47" i="4"/>
  <c r="AA57" i="4" s="1"/>
  <c r="AB47" i="4"/>
  <c r="AB57" i="4" s="1"/>
  <c r="AC47" i="4"/>
  <c r="AC57" i="4" s="1"/>
  <c r="AD47" i="4"/>
  <c r="AD57" i="4" s="1"/>
  <c r="AE47" i="4"/>
  <c r="AE57" i="4" s="1"/>
  <c r="AF47" i="4"/>
  <c r="AF57" i="4" s="1"/>
  <c r="AG47" i="4"/>
  <c r="AG57" i="4" s="1"/>
  <c r="AH47" i="4"/>
  <c r="AH57" i="4" s="1"/>
  <c r="AI47" i="4"/>
  <c r="AI57" i="4" s="1"/>
  <c r="F48" i="4"/>
  <c r="F58" i="4" s="1"/>
  <c r="G48" i="4"/>
  <c r="G58" i="4" s="1"/>
  <c r="H48" i="4"/>
  <c r="H58" i="4" s="1"/>
  <c r="I48" i="4"/>
  <c r="I58" i="4" s="1"/>
  <c r="J48" i="4"/>
  <c r="K48" i="4"/>
  <c r="L48" i="4"/>
  <c r="M48" i="4"/>
  <c r="N48" i="4"/>
  <c r="O48" i="4"/>
  <c r="P48" i="4"/>
  <c r="Q48" i="4"/>
  <c r="Q58" i="4" s="1"/>
  <c r="R48" i="4"/>
  <c r="R58" i="4" s="1"/>
  <c r="S48" i="4"/>
  <c r="S58" i="4" s="1"/>
  <c r="T48" i="4"/>
  <c r="T58" i="4" s="1"/>
  <c r="U48" i="4"/>
  <c r="U58" i="4" s="1"/>
  <c r="V48" i="4"/>
  <c r="V58" i="4" s="1"/>
  <c r="W48" i="4"/>
  <c r="W58" i="4" s="1"/>
  <c r="X48" i="4"/>
  <c r="X58" i="4" s="1"/>
  <c r="Y48" i="4"/>
  <c r="Y58" i="4" s="1"/>
  <c r="Z48" i="4"/>
  <c r="Z58" i="4" s="1"/>
  <c r="AA48" i="4"/>
  <c r="AA58" i="4" s="1"/>
  <c r="AB48" i="4"/>
  <c r="AB58" i="4" s="1"/>
  <c r="AC48" i="4"/>
  <c r="AC58" i="4" s="1"/>
  <c r="AD48" i="4"/>
  <c r="AD58" i="4" s="1"/>
  <c r="AE48" i="4"/>
  <c r="AE58" i="4" s="1"/>
  <c r="AF48" i="4"/>
  <c r="AF58" i="4" s="1"/>
  <c r="AG48" i="4"/>
  <c r="AG58" i="4" s="1"/>
  <c r="AH48" i="4"/>
  <c r="AH58" i="4" s="1"/>
  <c r="AI48" i="4"/>
  <c r="AI58" i="4" s="1"/>
  <c r="F56" i="4"/>
  <c r="G56" i="4"/>
  <c r="H56" i="4"/>
  <c r="I56" i="4"/>
  <c r="J56" i="4"/>
  <c r="K56" i="4"/>
  <c r="K60" i="4" s="1"/>
  <c r="H57" i="4"/>
  <c r="I57" i="4"/>
  <c r="K57" i="4"/>
  <c r="J58" i="4"/>
  <c r="K58" i="4"/>
  <c r="L58" i="4"/>
  <c r="M58" i="4"/>
  <c r="N58" i="4"/>
  <c r="O58" i="4"/>
  <c r="P58" i="4"/>
  <c r="J60" i="4" l="1"/>
  <c r="O60" i="4"/>
  <c r="P60" i="4"/>
  <c r="N60" i="4"/>
  <c r="AD60" i="4"/>
  <c r="AE60" i="4"/>
  <c r="M60" i="4"/>
  <c r="U60" i="4"/>
  <c r="Q60" i="4"/>
  <c r="AG60" i="4"/>
  <c r="R60" i="4"/>
  <c r="L60" i="4"/>
  <c r="I60" i="4"/>
  <c r="H60" i="4"/>
  <c r="F60" i="4"/>
  <c r="G60" i="4"/>
  <c r="AF60" i="4"/>
  <c r="T60" i="4"/>
</calcChain>
</file>

<file path=xl/sharedStrings.xml><?xml version="1.0" encoding="utf-8"?>
<sst xmlns="http://schemas.openxmlformats.org/spreadsheetml/2006/main" count="76" uniqueCount="50">
  <si>
    <t>Total</t>
  </si>
  <si>
    <t>ODP</t>
  </si>
  <si>
    <t>Model</t>
  </si>
  <si>
    <t>KU</t>
  </si>
  <si>
    <t>LG&amp;E</t>
  </si>
  <si>
    <t>Fuel Savings, Base Gas Scenario ($)</t>
  </si>
  <si>
    <t>Row</t>
  </si>
  <si>
    <t>Sheet</t>
  </si>
  <si>
    <t>High Gas Scenario</t>
  </si>
  <si>
    <t>Profiles_Ind</t>
  </si>
  <si>
    <t>Base Gas Scenario</t>
  </si>
  <si>
    <t>Low Gas Scenario</t>
  </si>
  <si>
    <t>Marginal Production Cost ($/MWh)</t>
  </si>
  <si>
    <t>ePortal Energy Savings (MWh)</t>
  </si>
  <si>
    <t xml:space="preserve">*Note: Energy requirements are the total for all expected AMI meters, including those already installed in the downtown network, the AMS Opt-In Program, and Solar Share (roughly 3% of in-scope meters). To avoid double-counting these savings, the LG&amp;E and KU values reflect only the incremental AMI meters to be installed, and do not achieve 100% of the total. </t>
  </si>
  <si>
    <t>Profiles_Dep</t>
  </si>
  <si>
    <t>Pace of AMI Deployment*</t>
  </si>
  <si>
    <t>Base Case ePortal Energy Reduction</t>
  </si>
  <si>
    <t>Summary</t>
  </si>
  <si>
    <t>ODP Total</t>
  </si>
  <si>
    <t>KU Total</t>
  </si>
  <si>
    <t>LG&amp;E Total</t>
  </si>
  <si>
    <t>Energy Requirements (MWh)</t>
  </si>
  <si>
    <t>KUAES1</t>
  </si>
  <si>
    <t>KUAES3</t>
  </si>
  <si>
    <t>KUGS1</t>
  </si>
  <si>
    <t>KUGS3</t>
  </si>
  <si>
    <t>KUPS-Pri</t>
  </si>
  <si>
    <t>KUPS-Sec</t>
  </si>
  <si>
    <t>KURS</t>
  </si>
  <si>
    <t>KURTOD-E</t>
  </si>
  <si>
    <t>KURTOD-D</t>
  </si>
  <si>
    <t>LGECPS-Pri</t>
  </si>
  <si>
    <t>LGECPS-Sec</t>
  </si>
  <si>
    <t>LGEGS1</t>
  </si>
  <si>
    <t>LGEGS3</t>
  </si>
  <si>
    <t>LGEIPS-Pri</t>
  </si>
  <si>
    <t>LGEIPS-Sec</t>
  </si>
  <si>
    <t>LGERS</t>
  </si>
  <si>
    <t>LGERTOD-E</t>
  </si>
  <si>
    <t>LGERTOD-D</t>
  </si>
  <si>
    <t>ODPAES</t>
  </si>
  <si>
    <t>ODPGS1</t>
  </si>
  <si>
    <t>ODPGS3</t>
  </si>
  <si>
    <t>ODPPS-Pri</t>
  </si>
  <si>
    <t>ODPPS-Sec</t>
  </si>
  <si>
    <t>ODPRS</t>
  </si>
  <si>
    <t>Rate</t>
  </si>
  <si>
    <t>Losses</t>
  </si>
  <si>
    <t>Sales Forecasts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</si>
</sst>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2" fillId="0" borderId="0" xfId="0" applyFont="1"/>
    <xf numFmtId="44" fontId="2" fillId="0" borderId="0" xfId="2" applyFont="1"/>
    <xf numFmtId="43" fontId="0" fillId="0" borderId="0" xfId="0" applyNumberFormat="1"/>
    <xf numFmtId="9" fontId="2" fillId="0" borderId="0" xfId="3" applyFont="1"/>
    <xf numFmtId="10" fontId="2" fillId="0" borderId="0" xfId="0" applyNumberFormat="1" applyFont="1"/>
    <xf numFmtId="164" fontId="2" fillId="0" borderId="0" xfId="1" applyNumberFormat="1" applyFont="1"/>
    <xf numFmtId="0" fontId="0" fillId="0" borderId="0" xfId="0" applyAlignment="1"/>
    <xf numFmtId="0" fontId="0" fillId="0" borderId="0" xfId="0" applyFont="1"/>
    <xf numFmtId="0" fontId="0" fillId="0" borderId="0" xfId="0" applyAlignment="1">
      <alignment wrapText="1"/>
    </xf>
    <xf numFmtId="165" fontId="2" fillId="0" borderId="0" xfId="0" applyNumberFormat="1" applyFont="1"/>
    <xf numFmtId="164" fontId="3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8CAA-7D41-446B-9344-AFB6904B2117}">
  <sheetPr>
    <pageSetUpPr fitToPage="1"/>
  </sheetPr>
  <dimension ref="A1:AK62"/>
  <sheetViews>
    <sheetView tabSelected="1" zoomScale="85" zoomScaleNormal="85" workbookViewId="0"/>
  </sheetViews>
  <sheetFormatPr defaultColWidth="11.81640625" defaultRowHeight="14.5" x14ac:dyDescent="0.35"/>
  <cols>
    <col min="1" max="1" width="13.08984375" customWidth="1"/>
    <col min="2" max="2" width="4.54296875" bestFit="1" customWidth="1"/>
    <col min="3" max="3" width="2.36328125" customWidth="1"/>
    <col min="4" max="4" width="32.81640625" bestFit="1" customWidth="1"/>
    <col min="5" max="5" width="33.08984375" bestFit="1" customWidth="1"/>
    <col min="6" max="35" width="14.6328125" bestFit="1" customWidth="1"/>
  </cols>
  <sheetData>
    <row r="1" spans="1:35" x14ac:dyDescent="0.35">
      <c r="A1" s="10"/>
      <c r="E1" t="s">
        <v>47</v>
      </c>
      <c r="F1">
        <v>2021</v>
      </c>
      <c r="G1">
        <v>2022</v>
      </c>
      <c r="H1">
        <v>2023</v>
      </c>
      <c r="I1">
        <v>2024</v>
      </c>
      <c r="J1">
        <v>2025</v>
      </c>
      <c r="K1">
        <v>2026</v>
      </c>
      <c r="L1">
        <v>2027</v>
      </c>
      <c r="M1">
        <v>2028</v>
      </c>
      <c r="N1">
        <v>2029</v>
      </c>
      <c r="O1">
        <v>2030</v>
      </c>
      <c r="P1">
        <v>2031</v>
      </c>
      <c r="Q1">
        <v>2032</v>
      </c>
      <c r="R1">
        <v>2033</v>
      </c>
      <c r="S1">
        <v>2034</v>
      </c>
      <c r="T1">
        <v>2035</v>
      </c>
      <c r="U1">
        <v>2036</v>
      </c>
      <c r="V1">
        <v>2037</v>
      </c>
      <c r="W1">
        <v>2038</v>
      </c>
      <c r="X1">
        <v>2039</v>
      </c>
      <c r="Y1">
        <v>2040</v>
      </c>
      <c r="Z1">
        <v>2041</v>
      </c>
      <c r="AA1">
        <v>2042</v>
      </c>
      <c r="AB1">
        <v>2043</v>
      </c>
      <c r="AC1">
        <v>2044</v>
      </c>
      <c r="AD1">
        <v>2045</v>
      </c>
      <c r="AE1">
        <v>2046</v>
      </c>
      <c r="AF1">
        <v>2047</v>
      </c>
      <c r="AG1">
        <v>2048</v>
      </c>
      <c r="AH1">
        <v>2049</v>
      </c>
      <c r="AI1">
        <v>2050</v>
      </c>
    </row>
    <row r="2" spans="1:35" x14ac:dyDescent="0.35">
      <c r="A2" s="10"/>
      <c r="D2" t="s">
        <v>49</v>
      </c>
      <c r="E2" t="s">
        <v>23</v>
      </c>
      <c r="F2" s="8">
        <v>6031406.333333334</v>
      </c>
      <c r="G2" s="8">
        <v>6031406.333333334</v>
      </c>
      <c r="H2" s="8">
        <v>6031406.333333334</v>
      </c>
      <c r="I2" s="8">
        <v>6031406.333333334</v>
      </c>
      <c r="J2" s="8">
        <v>6031406.333333334</v>
      </c>
      <c r="K2" s="8">
        <v>6031406.333333334</v>
      </c>
      <c r="L2" s="8">
        <v>6031406.333333334</v>
      </c>
      <c r="M2" s="8">
        <v>6031406.333333334</v>
      </c>
      <c r="N2" s="8">
        <v>6031406.333333334</v>
      </c>
      <c r="O2" s="8">
        <v>6031406.333333334</v>
      </c>
      <c r="P2" s="8">
        <v>6031406.333333334</v>
      </c>
      <c r="Q2" s="8">
        <v>6031406.333333334</v>
      </c>
      <c r="R2" s="8">
        <v>6031406.333333334</v>
      </c>
      <c r="S2" s="8">
        <v>6031406.333333334</v>
      </c>
      <c r="T2" s="8">
        <v>6031406.333333334</v>
      </c>
      <c r="U2" s="8">
        <v>6031406.333333334</v>
      </c>
      <c r="V2" s="8">
        <v>6031406.333333334</v>
      </c>
      <c r="W2" s="8">
        <v>6031406.333333334</v>
      </c>
      <c r="X2" s="8">
        <v>6031406.333333334</v>
      </c>
      <c r="Y2" s="8">
        <v>6031406.333333334</v>
      </c>
      <c r="Z2" s="8">
        <v>6031406.333333334</v>
      </c>
      <c r="AA2" s="8">
        <v>6031406.333333334</v>
      </c>
      <c r="AB2" s="8">
        <v>6031406.333333334</v>
      </c>
      <c r="AC2" s="8">
        <v>6031406.333333334</v>
      </c>
      <c r="AD2" s="8">
        <v>6031406.333333334</v>
      </c>
      <c r="AE2" s="8">
        <v>6031406.333333334</v>
      </c>
      <c r="AF2" s="8">
        <v>6031406.333333334</v>
      </c>
      <c r="AG2" s="8">
        <v>6031406.333333334</v>
      </c>
      <c r="AH2" s="8">
        <v>6031406.333333334</v>
      </c>
      <c r="AI2" s="8">
        <v>6031406.333333334</v>
      </c>
    </row>
    <row r="3" spans="1:35" x14ac:dyDescent="0.35">
      <c r="A3" s="10"/>
      <c r="E3" t="s">
        <v>24</v>
      </c>
      <c r="F3" s="8">
        <v>130861248.18723333</v>
      </c>
      <c r="G3" s="8">
        <v>128898329.46442482</v>
      </c>
      <c r="H3" s="8">
        <v>126964854.52245846</v>
      </c>
      <c r="I3" s="8">
        <v>125060381.70462158</v>
      </c>
      <c r="J3" s="8">
        <v>123184475.97905225</v>
      </c>
      <c r="K3" s="8">
        <v>121336708.8393665</v>
      </c>
      <c r="L3" s="8">
        <v>119516658.20677596</v>
      </c>
      <c r="M3" s="8">
        <v>117723908.33367431</v>
      </c>
      <c r="N3" s="8">
        <v>115958049.70866925</v>
      </c>
      <c r="O3" s="8">
        <v>114218678.96303919</v>
      </c>
      <c r="P3" s="8">
        <v>112505398.7785936</v>
      </c>
      <c r="Q3" s="8">
        <v>112505398.7785936</v>
      </c>
      <c r="R3" s="8">
        <v>112505398.7785936</v>
      </c>
      <c r="S3" s="8">
        <v>112505398.7785936</v>
      </c>
      <c r="T3" s="8">
        <v>112505398.7785936</v>
      </c>
      <c r="U3" s="8">
        <v>112505398.7785936</v>
      </c>
      <c r="V3" s="8">
        <v>112505398.7785936</v>
      </c>
      <c r="W3" s="8">
        <v>112505398.7785936</v>
      </c>
      <c r="X3" s="8">
        <v>112505398.7785936</v>
      </c>
      <c r="Y3" s="8">
        <v>112505398.7785936</v>
      </c>
      <c r="Z3" s="8">
        <v>112505398.7785936</v>
      </c>
      <c r="AA3" s="8">
        <v>112505398.7785936</v>
      </c>
      <c r="AB3" s="8">
        <v>112505398.7785936</v>
      </c>
      <c r="AC3" s="8">
        <v>112505398.7785936</v>
      </c>
      <c r="AD3" s="8">
        <v>112505398.7785936</v>
      </c>
      <c r="AE3" s="8">
        <v>112505398.7785936</v>
      </c>
      <c r="AF3" s="8">
        <v>112505398.7785936</v>
      </c>
      <c r="AG3" s="8">
        <v>112505398.7785936</v>
      </c>
      <c r="AH3" s="8">
        <v>112505398.7785936</v>
      </c>
      <c r="AI3" s="8">
        <v>112505398.7785936</v>
      </c>
    </row>
    <row r="4" spans="1:35" x14ac:dyDescent="0.35">
      <c r="A4" s="10"/>
      <c r="E4" t="s">
        <v>25</v>
      </c>
      <c r="F4" s="8">
        <v>722670504.60443974</v>
      </c>
      <c r="G4" s="8">
        <v>721491068.66054344</v>
      </c>
      <c r="H4" s="8">
        <v>718622620.55745625</v>
      </c>
      <c r="I4" s="8">
        <v>717162251.24163747</v>
      </c>
      <c r="J4" s="8">
        <v>713623761.10081697</v>
      </c>
      <c r="K4" s="8">
        <v>710582650.61059701</v>
      </c>
      <c r="L4" s="8">
        <v>707826553.81351733</v>
      </c>
      <c r="M4" s="8">
        <v>706791729.40928161</v>
      </c>
      <c r="N4" s="8">
        <v>703539168.52742016</v>
      </c>
      <c r="O4" s="8">
        <v>699883871.19481778</v>
      </c>
      <c r="P4" s="8">
        <v>696582395.77798116</v>
      </c>
      <c r="Q4" s="8">
        <v>694888490.93574882</v>
      </c>
      <c r="R4" s="8">
        <v>690858762.09230995</v>
      </c>
      <c r="S4" s="8">
        <v>688837270.7234478</v>
      </c>
      <c r="T4" s="8">
        <v>687264166.40267181</v>
      </c>
      <c r="U4" s="8">
        <v>687189617.50051594</v>
      </c>
      <c r="V4" s="8">
        <v>684853149.27315974</v>
      </c>
      <c r="W4" s="8">
        <v>684087203.58700562</v>
      </c>
      <c r="X4" s="8">
        <v>683415120.11789536</v>
      </c>
      <c r="Y4" s="8">
        <v>683008964.3611654</v>
      </c>
      <c r="Z4" s="8">
        <v>680360032.13455606</v>
      </c>
      <c r="AA4" s="8">
        <v>679341234.62042475</v>
      </c>
      <c r="AB4" s="8">
        <v>678954409.13436258</v>
      </c>
      <c r="AC4" s="8">
        <v>680010947.79481435</v>
      </c>
      <c r="AD4" s="8">
        <v>678921262.68479621</v>
      </c>
      <c r="AE4" s="8">
        <v>679007095.9678973</v>
      </c>
      <c r="AF4" s="8">
        <v>679459675.22684693</v>
      </c>
      <c r="AG4" s="8">
        <v>681448383.89260101</v>
      </c>
      <c r="AH4" s="8">
        <v>681288372.69238496</v>
      </c>
      <c r="AI4" s="8">
        <v>682681001.37166297</v>
      </c>
    </row>
    <row r="5" spans="1:35" x14ac:dyDescent="0.35">
      <c r="A5" s="10"/>
      <c r="E5" t="s">
        <v>26</v>
      </c>
      <c r="F5" s="8">
        <v>1025554140.3139242</v>
      </c>
      <c r="G5" s="8">
        <v>1023762541.7454851</v>
      </c>
      <c r="H5" s="8">
        <v>1019616503.3047662</v>
      </c>
      <c r="I5" s="8">
        <v>1017380142.585232</v>
      </c>
      <c r="J5" s="8">
        <v>1012441944.8794887</v>
      </c>
      <c r="K5" s="8">
        <v>1008075383.7693197</v>
      </c>
      <c r="L5" s="8">
        <v>1004117672.655242</v>
      </c>
      <c r="M5" s="8">
        <v>1002497982.9999305</v>
      </c>
      <c r="N5" s="8">
        <v>997961393.67164278</v>
      </c>
      <c r="O5" s="8">
        <v>992728404.94459772</v>
      </c>
      <c r="P5" s="8">
        <v>987998010.0136919</v>
      </c>
      <c r="Q5" s="8">
        <v>985442260.61012101</v>
      </c>
      <c r="R5" s="8">
        <v>979799568.77428281</v>
      </c>
      <c r="S5" s="8">
        <v>976910465.99960327</v>
      </c>
      <c r="T5" s="8">
        <v>974655696.94059157</v>
      </c>
      <c r="U5" s="8">
        <v>974426900.08168244</v>
      </c>
      <c r="V5" s="8">
        <v>971208548.52696598</v>
      </c>
      <c r="W5" s="8">
        <v>970111927.59297943</v>
      </c>
      <c r="X5" s="8">
        <v>969152394.74655318</v>
      </c>
      <c r="Y5" s="8">
        <v>968463767.7444694</v>
      </c>
      <c r="Z5" s="8">
        <v>964795527.13261986</v>
      </c>
      <c r="AA5" s="8">
        <v>963342533.24238777</v>
      </c>
      <c r="AB5" s="8">
        <v>962798905.81778991</v>
      </c>
      <c r="AC5" s="8">
        <v>964193976.13099635</v>
      </c>
      <c r="AD5" s="8">
        <v>962762676.58536708</v>
      </c>
      <c r="AE5" s="8">
        <v>962889753.97174799</v>
      </c>
      <c r="AF5" s="8">
        <v>963539526.45538187</v>
      </c>
      <c r="AG5" s="8">
        <v>966265564.65078413</v>
      </c>
      <c r="AH5" s="8">
        <v>966162312.81961238</v>
      </c>
      <c r="AI5" s="8">
        <v>968160645.72856522</v>
      </c>
    </row>
    <row r="6" spans="1:35" x14ac:dyDescent="0.35">
      <c r="A6" s="10"/>
      <c r="E6" t="s">
        <v>27</v>
      </c>
      <c r="F6" s="8">
        <v>132116943.5481886</v>
      </c>
      <c r="G6" s="8">
        <v>122537488.45799999</v>
      </c>
      <c r="H6" s="8">
        <v>120672660.903</v>
      </c>
      <c r="I6" s="8">
        <v>119396873.265</v>
      </c>
      <c r="J6" s="8">
        <v>118718595.127</v>
      </c>
      <c r="K6" s="8">
        <v>118421364.382</v>
      </c>
      <c r="L6" s="8">
        <v>118067062.44399998</v>
      </c>
      <c r="M6" s="8">
        <v>117559791.34499998</v>
      </c>
      <c r="N6" s="8">
        <v>116479099.35800001</v>
      </c>
      <c r="O6" s="8">
        <v>115799349.68099999</v>
      </c>
      <c r="P6" s="8">
        <v>115368516.04300001</v>
      </c>
      <c r="Q6" s="8">
        <v>114553043.43700001</v>
      </c>
      <c r="R6" s="8">
        <v>113441415.06</v>
      </c>
      <c r="S6" s="8">
        <v>112803488.273</v>
      </c>
      <c r="T6" s="8">
        <v>112312536.21200001</v>
      </c>
      <c r="U6" s="8">
        <v>112047609.692</v>
      </c>
      <c r="V6" s="8">
        <v>111795560.5</v>
      </c>
      <c r="W6" s="8">
        <v>111681880.91799998</v>
      </c>
      <c r="X6" s="8">
        <v>111687915.402</v>
      </c>
      <c r="Y6" s="8">
        <v>111752367.669</v>
      </c>
      <c r="Z6" s="8">
        <v>111693862.04899999</v>
      </c>
      <c r="AA6" s="8">
        <v>111629429.45299999</v>
      </c>
      <c r="AB6" s="8">
        <v>111887123.043</v>
      </c>
      <c r="AC6" s="8">
        <v>112252463.29899999</v>
      </c>
      <c r="AD6" s="8">
        <v>112604069.44</v>
      </c>
      <c r="AE6" s="8">
        <v>112998760.65100001</v>
      </c>
      <c r="AF6" s="8">
        <v>113423254.248</v>
      </c>
      <c r="AG6" s="8">
        <v>113921187.279</v>
      </c>
      <c r="AH6" s="8">
        <v>114494177.40700001</v>
      </c>
      <c r="AI6" s="8">
        <v>115143877.84699999</v>
      </c>
    </row>
    <row r="7" spans="1:35" x14ac:dyDescent="0.35">
      <c r="A7" s="10"/>
      <c r="E7" t="s">
        <v>28</v>
      </c>
      <c r="F7" s="8">
        <v>1736574663.4456511</v>
      </c>
      <c r="G7" s="8">
        <v>1718519565.1597395</v>
      </c>
      <c r="H7" s="8">
        <v>1711767629.3387921</v>
      </c>
      <c r="I7" s="8">
        <v>1705446746.6456769</v>
      </c>
      <c r="J7" s="8">
        <v>1699410171.8624325</v>
      </c>
      <c r="K7" s="8">
        <v>1693554078.880471</v>
      </c>
      <c r="L7" s="8">
        <v>1687913275.4780257</v>
      </c>
      <c r="M7" s="8">
        <v>1682515808.8899925</v>
      </c>
      <c r="N7" s="8">
        <v>1677365830.9081964</v>
      </c>
      <c r="O7" s="8">
        <v>1672450408.6562281</v>
      </c>
      <c r="P7" s="8">
        <v>1667771795.4487603</v>
      </c>
      <c r="Q7" s="8">
        <v>1663327377.3048058</v>
      </c>
      <c r="R7" s="8">
        <v>1659124378.1020164</v>
      </c>
      <c r="S7" s="8">
        <v>1655151948.3538387</v>
      </c>
      <c r="T7" s="8">
        <v>1651411700.7873516</v>
      </c>
      <c r="U7" s="8">
        <v>1647899251.6875558</v>
      </c>
      <c r="V7" s="8">
        <v>1644624169.1421261</v>
      </c>
      <c r="W7" s="8">
        <v>1641574184.3247561</v>
      </c>
      <c r="X7" s="8">
        <v>1638751720.0427489</v>
      </c>
      <c r="Y7" s="8">
        <v>1636152070.4680676</v>
      </c>
      <c r="Z7" s="8">
        <v>1633786680.0326049</v>
      </c>
      <c r="AA7" s="8">
        <v>1631643212.7462037</v>
      </c>
      <c r="AB7" s="8">
        <v>1629724167.2485507</v>
      </c>
      <c r="AC7" s="8">
        <v>1628024539.0508423</v>
      </c>
      <c r="AD7" s="8">
        <v>1626556578.9173143</v>
      </c>
      <c r="AE7" s="8">
        <v>1625307499.5794587</v>
      </c>
      <c r="AF7" s="8">
        <v>1624281119.1283703</v>
      </c>
      <c r="AG7" s="8">
        <v>1623472039.2867055</v>
      </c>
      <c r="AH7" s="8">
        <v>1622875977.2063439</v>
      </c>
      <c r="AI7" s="8">
        <v>1622521504.7386911</v>
      </c>
    </row>
    <row r="8" spans="1:35" x14ac:dyDescent="0.35">
      <c r="A8" s="10"/>
      <c r="E8" t="s">
        <v>29</v>
      </c>
      <c r="F8" s="8">
        <v>5905471435.1005688</v>
      </c>
      <c r="G8" s="8">
        <v>5874100958.7938614</v>
      </c>
      <c r="H8" s="8">
        <v>5854698471.8822451</v>
      </c>
      <c r="I8" s="8">
        <v>5858664214.3356686</v>
      </c>
      <c r="J8" s="8">
        <v>5842066401.9056282</v>
      </c>
      <c r="K8" s="8">
        <v>5845299359.6709709</v>
      </c>
      <c r="L8" s="8">
        <v>5850321854.5692596</v>
      </c>
      <c r="M8" s="8">
        <v>5874965707.2028303</v>
      </c>
      <c r="N8" s="8">
        <v>5864817299.5818453</v>
      </c>
      <c r="O8" s="8">
        <v>5873131547.076992</v>
      </c>
      <c r="P8" s="8">
        <v>5883332559.4450064</v>
      </c>
      <c r="Q8" s="8">
        <v>5911037288.8447952</v>
      </c>
      <c r="R8" s="8">
        <v>5903948566.7856045</v>
      </c>
      <c r="S8" s="8">
        <v>5915964062.7260513</v>
      </c>
      <c r="T8" s="8">
        <v>5929009223.2373199</v>
      </c>
      <c r="U8" s="8">
        <v>5960095157.135088</v>
      </c>
      <c r="V8" s="8">
        <v>5956379562.7615938</v>
      </c>
      <c r="W8" s="8">
        <v>5970937351.679533</v>
      </c>
      <c r="X8" s="8">
        <v>5985955007.2474871</v>
      </c>
      <c r="Y8" s="8">
        <v>6018622966.4848375</v>
      </c>
      <c r="Z8" s="8">
        <v>6016423938.059083</v>
      </c>
      <c r="AA8" s="8">
        <v>6032204396.6445532</v>
      </c>
      <c r="AB8" s="8">
        <v>6048965368.3945007</v>
      </c>
      <c r="AC8" s="8">
        <v>6086071168.8380337</v>
      </c>
      <c r="AD8" s="8">
        <v>6085413605.8952579</v>
      </c>
      <c r="AE8" s="8">
        <v>6104196150.7716951</v>
      </c>
      <c r="AF8" s="8">
        <v>6124165823.6197863</v>
      </c>
      <c r="AG8" s="8">
        <v>6162621515.9456434</v>
      </c>
      <c r="AH8" s="8">
        <v>6164894248.8088083</v>
      </c>
      <c r="AI8" s="8">
        <v>6186265860.0113258</v>
      </c>
    </row>
    <row r="9" spans="1:35" x14ac:dyDescent="0.35">
      <c r="A9" s="10"/>
      <c r="E9" t="s">
        <v>30</v>
      </c>
      <c r="F9" s="8">
        <v>1257929.8333779131</v>
      </c>
      <c r="G9" s="8">
        <v>1439346.8660229074</v>
      </c>
      <c r="H9" s="8">
        <v>1620030.9513852522</v>
      </c>
      <c r="I9" s="8">
        <v>1805109.8755173006</v>
      </c>
      <c r="J9" s="8">
        <v>1981273.818264625</v>
      </c>
      <c r="K9" s="8">
        <v>2161502.6902024201</v>
      </c>
      <c r="L9" s="8">
        <v>2340907.2847434329</v>
      </c>
      <c r="M9" s="8">
        <v>2527466.6644419283</v>
      </c>
      <c r="N9" s="8">
        <v>2698528.6441089967</v>
      </c>
      <c r="O9" s="8">
        <v>2876770.1257468914</v>
      </c>
      <c r="P9" s="8">
        <v>3055492.2475105477</v>
      </c>
      <c r="Q9" s="8">
        <v>3243398.3731632121</v>
      </c>
      <c r="R9" s="8">
        <v>3412296.4949454842</v>
      </c>
      <c r="S9" s="8">
        <v>3591517.1890770271</v>
      </c>
      <c r="T9" s="8">
        <v>3771438.451540288</v>
      </c>
      <c r="U9" s="8">
        <v>3963379.3762698518</v>
      </c>
      <c r="V9" s="8">
        <v>4132698.9849696262</v>
      </c>
      <c r="W9" s="8">
        <v>4314333.6782825571</v>
      </c>
      <c r="X9" s="8">
        <v>4496643.7519732704</v>
      </c>
      <c r="Y9" s="8">
        <v>4692981.0903977696</v>
      </c>
      <c r="Z9" s="8">
        <v>4862925.3982685125</v>
      </c>
      <c r="AA9" s="8">
        <v>5047325.6425244343</v>
      </c>
      <c r="AB9" s="8">
        <v>5233185.955757644</v>
      </c>
      <c r="AC9" s="8">
        <v>5437777.2888754858</v>
      </c>
      <c r="AD9" s="8">
        <v>5609717.0761787277</v>
      </c>
      <c r="AE9" s="8">
        <v>5799737.5152128637</v>
      </c>
      <c r="AF9" s="8">
        <v>5991795.3040424204</v>
      </c>
      <c r="AG9" s="8">
        <v>6203297.9022564217</v>
      </c>
      <c r="AH9" s="8">
        <v>6379571.8998373095</v>
      </c>
      <c r="AI9" s="8">
        <v>6575684.6615565876</v>
      </c>
    </row>
    <row r="10" spans="1:35" x14ac:dyDescent="0.35">
      <c r="A10" s="10"/>
      <c r="E10" t="s">
        <v>31</v>
      </c>
      <c r="F10" s="8">
        <v>94791.965468737471</v>
      </c>
      <c r="G10" s="8">
        <v>94792.002043134897</v>
      </c>
      <c r="H10" s="8">
        <v>94791.99997478252</v>
      </c>
      <c r="I10" s="8">
        <v>94792.000000169792</v>
      </c>
      <c r="J10" s="8">
        <v>94792.000000000597</v>
      </c>
      <c r="K10" s="8">
        <v>94791.999999999971</v>
      </c>
      <c r="L10" s="8">
        <v>94792.000000000029</v>
      </c>
      <c r="M10" s="8">
        <v>94792.000000000029</v>
      </c>
      <c r="N10" s="8">
        <v>94792.000000000029</v>
      </c>
      <c r="O10" s="8">
        <v>94792.000000000029</v>
      </c>
      <c r="P10" s="8">
        <v>94792.000000000029</v>
      </c>
      <c r="Q10" s="8">
        <v>94792.000000000029</v>
      </c>
      <c r="R10" s="8">
        <v>94792.000000000029</v>
      </c>
      <c r="S10" s="8">
        <v>94792.000000000029</v>
      </c>
      <c r="T10" s="8">
        <v>94792.000000000029</v>
      </c>
      <c r="U10" s="8">
        <v>94792.000000000029</v>
      </c>
      <c r="V10" s="8">
        <v>94792.000000000029</v>
      </c>
      <c r="W10" s="8">
        <v>94792.000000000029</v>
      </c>
      <c r="X10" s="8">
        <v>94792.000000000029</v>
      </c>
      <c r="Y10" s="8">
        <v>94792.000000000029</v>
      </c>
      <c r="Z10" s="8">
        <v>94792.000000000029</v>
      </c>
      <c r="AA10" s="8">
        <v>94792.000000000029</v>
      </c>
      <c r="AB10" s="8">
        <v>94792.000000000029</v>
      </c>
      <c r="AC10" s="8">
        <v>94792.000000000029</v>
      </c>
      <c r="AD10" s="8">
        <v>94792.000000000029</v>
      </c>
      <c r="AE10" s="8">
        <v>94792.000000000029</v>
      </c>
      <c r="AF10" s="8">
        <v>94792.000000000029</v>
      </c>
      <c r="AG10" s="8">
        <v>94792.000000000029</v>
      </c>
      <c r="AH10" s="8">
        <v>94792.000000000029</v>
      </c>
      <c r="AI10" s="8">
        <v>94792.000000000029</v>
      </c>
    </row>
    <row r="11" spans="1:35" x14ac:dyDescent="0.35">
      <c r="A11" s="10"/>
      <c r="E11" t="s">
        <v>32</v>
      </c>
      <c r="F11" s="8">
        <v>88506468.308081836</v>
      </c>
      <c r="G11" s="8">
        <v>88636138.686343729</v>
      </c>
      <c r="H11" s="8">
        <v>88953750.434284136</v>
      </c>
      <c r="I11" s="8">
        <v>89158978.940899342</v>
      </c>
      <c r="J11" s="8">
        <v>89142004.226341456</v>
      </c>
      <c r="K11" s="8">
        <v>89656498.726552084</v>
      </c>
      <c r="L11" s="8">
        <v>89732865.008092508</v>
      </c>
      <c r="M11" s="8">
        <v>89074877.642080054</v>
      </c>
      <c r="N11" s="8">
        <v>89731333.850333154</v>
      </c>
      <c r="O11" s="8">
        <v>90056269.175985515</v>
      </c>
      <c r="P11" s="8">
        <v>90471387.035541803</v>
      </c>
      <c r="Q11" s="8">
        <v>89909364.489369512</v>
      </c>
      <c r="R11" s="8">
        <v>90004206.917537808</v>
      </c>
      <c r="S11" s="8">
        <v>90531123.435562998</v>
      </c>
      <c r="T11" s="8">
        <v>90778647.63126038</v>
      </c>
      <c r="U11" s="8">
        <v>90619329.071785152</v>
      </c>
      <c r="V11" s="8">
        <v>91038915.78140071</v>
      </c>
      <c r="W11" s="8">
        <v>91052974.244227067</v>
      </c>
      <c r="X11" s="8">
        <v>90332942.815403849</v>
      </c>
      <c r="Y11" s="8">
        <v>90979140.665446207</v>
      </c>
      <c r="Z11" s="8">
        <v>91322643.113309368</v>
      </c>
      <c r="AA11" s="8">
        <v>91775029.319181338</v>
      </c>
      <c r="AB11" s="8">
        <v>91189523.335251957</v>
      </c>
      <c r="AC11" s="8">
        <v>91232220.420875788</v>
      </c>
      <c r="AD11" s="8">
        <v>91748033.739300087</v>
      </c>
      <c r="AE11" s="8">
        <v>92005592.232798815</v>
      </c>
      <c r="AF11" s="8">
        <v>91893953.824769109</v>
      </c>
      <c r="AG11" s="8">
        <v>92412877.388552144</v>
      </c>
      <c r="AH11" s="8">
        <v>92541439.684078246</v>
      </c>
      <c r="AI11" s="8">
        <v>91935749.504498586</v>
      </c>
    </row>
    <row r="12" spans="1:35" x14ac:dyDescent="0.35">
      <c r="A12" s="10"/>
      <c r="E12" t="s">
        <v>33</v>
      </c>
      <c r="F12" s="8">
        <v>1426994868.2278395</v>
      </c>
      <c r="G12" s="8">
        <v>1425348880.4663868</v>
      </c>
      <c r="H12" s="8">
        <v>1423459470.3510532</v>
      </c>
      <c r="I12" s="8">
        <v>1421304237.6305077</v>
      </c>
      <c r="J12" s="8">
        <v>1418968583.3380117</v>
      </c>
      <c r="K12" s="8">
        <v>1416563657.6881483</v>
      </c>
      <c r="L12" s="8">
        <v>1414160374.0493476</v>
      </c>
      <c r="M12" s="8">
        <v>1411741657.3375015</v>
      </c>
      <c r="N12" s="8">
        <v>1409297527.8747535</v>
      </c>
      <c r="O12" s="8">
        <v>1406840927.0394785</v>
      </c>
      <c r="P12" s="8">
        <v>1407339739.8691037</v>
      </c>
      <c r="Q12" s="8">
        <v>1407841079.5064733</v>
      </c>
      <c r="R12" s="8">
        <v>1408335045.2836781</v>
      </c>
      <c r="S12" s="8">
        <v>1408830783.8353324</v>
      </c>
      <c r="T12" s="8">
        <v>1409340259.1216726</v>
      </c>
      <c r="U12" s="8">
        <v>1409861606.4001799</v>
      </c>
      <c r="V12" s="8">
        <v>1410393542.885355</v>
      </c>
      <c r="W12" s="8">
        <v>1410935647.0937023</v>
      </c>
      <c r="X12" s="8">
        <v>1411480949.2235467</v>
      </c>
      <c r="Y12" s="8">
        <v>1412042859.4869764</v>
      </c>
      <c r="Z12" s="8">
        <v>1412620625.2181926</v>
      </c>
      <c r="AA12" s="8">
        <v>1413214548.7344851</v>
      </c>
      <c r="AB12" s="8">
        <v>1413840045.4384527</v>
      </c>
      <c r="AC12" s="8">
        <v>1414491980.2664871</v>
      </c>
      <c r="AD12" s="8">
        <v>1415165118.971343</v>
      </c>
      <c r="AE12" s="8">
        <v>1415847128.3509712</v>
      </c>
      <c r="AF12" s="8">
        <v>1416549993.3429861</v>
      </c>
      <c r="AG12" s="8">
        <v>1417274628.980864</v>
      </c>
      <c r="AH12" s="8">
        <v>1418025006.1874454</v>
      </c>
      <c r="AI12" s="8">
        <v>1418789535.2367792</v>
      </c>
    </row>
    <row r="13" spans="1:35" x14ac:dyDescent="0.35">
      <c r="A13" s="10"/>
      <c r="E13" t="s">
        <v>34</v>
      </c>
      <c r="F13" s="8">
        <v>367262343.42663854</v>
      </c>
      <c r="G13" s="8">
        <v>366789575.73841882</v>
      </c>
      <c r="H13" s="8">
        <v>364720440.32536012</v>
      </c>
      <c r="I13" s="8">
        <v>363391940.22650278</v>
      </c>
      <c r="J13" s="8">
        <v>360733064.33787256</v>
      </c>
      <c r="K13" s="8">
        <v>358461946.72830868</v>
      </c>
      <c r="L13" s="8">
        <v>356457460.33645523</v>
      </c>
      <c r="M13" s="8">
        <v>355594350.54942191</v>
      </c>
      <c r="N13" s="8">
        <v>353179227.59040672</v>
      </c>
      <c r="O13" s="8">
        <v>350372757.08609337</v>
      </c>
      <c r="P13" s="8">
        <v>347877677.74428135</v>
      </c>
      <c r="Q13" s="8">
        <v>346540863.94414276</v>
      </c>
      <c r="R13" s="8">
        <v>343601871.4250375</v>
      </c>
      <c r="S13" s="8">
        <v>342026293.1923098</v>
      </c>
      <c r="T13" s="8">
        <v>340789587.69409752</v>
      </c>
      <c r="U13" s="8">
        <v>340674259.26371509</v>
      </c>
      <c r="V13" s="8">
        <v>339062990.48190248</v>
      </c>
      <c r="W13" s="8">
        <v>338560086.87092853</v>
      </c>
      <c r="X13" s="8">
        <v>338140385.51221502</v>
      </c>
      <c r="Y13" s="8">
        <v>337839368.54557288</v>
      </c>
      <c r="Z13" s="8">
        <v>336038165.78303105</v>
      </c>
      <c r="AA13" s="8">
        <v>335388169.94157481</v>
      </c>
      <c r="AB13" s="8">
        <v>335104676.06673181</v>
      </c>
      <c r="AC13" s="8">
        <v>335713301.86397237</v>
      </c>
      <c r="AD13" s="8">
        <v>334579161.86441004</v>
      </c>
      <c r="AE13" s="8">
        <v>334681587.03887868</v>
      </c>
      <c r="AF13" s="8">
        <v>335037037.04269433</v>
      </c>
      <c r="AG13" s="8">
        <v>336355972.62949461</v>
      </c>
      <c r="AH13" s="8">
        <v>336073924.36773568</v>
      </c>
      <c r="AI13" s="8">
        <v>336638655.57258964</v>
      </c>
    </row>
    <row r="14" spans="1:35" x14ac:dyDescent="0.35">
      <c r="A14" s="10"/>
      <c r="E14" t="s">
        <v>35</v>
      </c>
      <c r="F14" s="8">
        <v>886994040.45187294</v>
      </c>
      <c r="G14" s="8">
        <v>886005911.37477827</v>
      </c>
      <c r="H14" s="8">
        <v>881021229.41658854</v>
      </c>
      <c r="I14" s="8">
        <v>877774112.95963323</v>
      </c>
      <c r="J14" s="8">
        <v>871482200.93764007</v>
      </c>
      <c r="K14" s="8">
        <v>866049118.66809225</v>
      </c>
      <c r="L14" s="8">
        <v>861253433.04237556</v>
      </c>
      <c r="M14" s="8">
        <v>859125015.34458828</v>
      </c>
      <c r="N14" s="8">
        <v>853417188.35376191</v>
      </c>
      <c r="O14" s="8">
        <v>846699990.25035834</v>
      </c>
      <c r="P14" s="8">
        <v>840727708.54975641</v>
      </c>
      <c r="Q14" s="8">
        <v>837467173.40907145</v>
      </c>
      <c r="R14" s="8">
        <v>830505247.44307733</v>
      </c>
      <c r="S14" s="8">
        <v>826748948.50902414</v>
      </c>
      <c r="T14" s="8">
        <v>823807954.6343081</v>
      </c>
      <c r="U14" s="8">
        <v>823493277.64196563</v>
      </c>
      <c r="V14" s="8">
        <v>819725641.40960181</v>
      </c>
      <c r="W14" s="8">
        <v>818548640.92242944</v>
      </c>
      <c r="X14" s="8">
        <v>817573258.69618917</v>
      </c>
      <c r="Y14" s="8">
        <v>816818021.29240251</v>
      </c>
      <c r="Z14" s="8">
        <v>812591247.52210224</v>
      </c>
      <c r="AA14" s="8">
        <v>811065630.81390822</v>
      </c>
      <c r="AB14" s="8">
        <v>810425449.0624249</v>
      </c>
      <c r="AC14" s="8">
        <v>811853974.70134532</v>
      </c>
      <c r="AD14" s="8">
        <v>809239341.88105381</v>
      </c>
      <c r="AE14" s="8">
        <v>809525560.99546134</v>
      </c>
      <c r="AF14" s="8">
        <v>810421031.85377026</v>
      </c>
      <c r="AG14" s="8">
        <v>813564339.71410835</v>
      </c>
      <c r="AH14" s="8">
        <v>813001595.19690871</v>
      </c>
      <c r="AI14" s="8">
        <v>814407442.33166182</v>
      </c>
    </row>
    <row r="15" spans="1:35" x14ac:dyDescent="0.35">
      <c r="A15" s="10"/>
      <c r="E15" t="s">
        <v>36</v>
      </c>
      <c r="F15" s="8">
        <v>4356858.7467892244</v>
      </c>
      <c r="G15" s="8">
        <v>4334234.1157166176</v>
      </c>
      <c r="H15" s="8">
        <v>4128287.3196026017</v>
      </c>
      <c r="I15" s="8">
        <v>4180570.4892907473</v>
      </c>
      <c r="J15" s="8">
        <v>4205170.5590265458</v>
      </c>
      <c r="K15" s="8">
        <v>4199920.2613264071</v>
      </c>
      <c r="L15" s="8">
        <v>4180205.0331243193</v>
      </c>
      <c r="M15" s="8">
        <v>4151291.3784160889</v>
      </c>
      <c r="N15" s="8">
        <v>4188777.2856854796</v>
      </c>
      <c r="O15" s="8">
        <v>4124727.832213447</v>
      </c>
      <c r="P15" s="8">
        <v>4347831.550597229</v>
      </c>
      <c r="Q15" s="8">
        <v>4426331.0879947878</v>
      </c>
      <c r="R15" s="8">
        <v>4402231.1914488757</v>
      </c>
      <c r="S15" s="8">
        <v>4202216.7190867243</v>
      </c>
      <c r="T15" s="8">
        <v>4255244.044876487</v>
      </c>
      <c r="U15" s="8">
        <v>4272932.8650860898</v>
      </c>
      <c r="V15" s="8">
        <v>4263528.5482793227</v>
      </c>
      <c r="W15" s="8">
        <v>4241284.2816184321</v>
      </c>
      <c r="X15" s="8">
        <v>4210240.6856290195</v>
      </c>
      <c r="Y15" s="8">
        <v>4247901.8595268335</v>
      </c>
      <c r="Z15" s="8">
        <v>4183861.4039377561</v>
      </c>
      <c r="AA15" s="8">
        <v>4411438.9227431444</v>
      </c>
      <c r="AB15" s="8">
        <v>4489924.989343985</v>
      </c>
      <c r="AC15" s="8">
        <v>4462514.909434909</v>
      </c>
      <c r="AD15" s="8">
        <v>4258380.2659785133</v>
      </c>
      <c r="AE15" s="8">
        <v>4311863.5950074429</v>
      </c>
      <c r="AF15" s="8">
        <v>4331696.1146347895</v>
      </c>
      <c r="AG15" s="8">
        <v>4326684.8490445837</v>
      </c>
      <c r="AH15" s="8">
        <v>4309925.0377640827</v>
      </c>
      <c r="AI15" s="8">
        <v>4285049.8673728574</v>
      </c>
    </row>
    <row r="16" spans="1:35" x14ac:dyDescent="0.35">
      <c r="A16" s="10"/>
      <c r="E16" t="s">
        <v>37</v>
      </c>
      <c r="F16" s="8">
        <v>171297674.67584321</v>
      </c>
      <c r="G16" s="8">
        <v>169986283.91784513</v>
      </c>
      <c r="H16" s="8">
        <v>168641172.24277773</v>
      </c>
      <c r="I16" s="8">
        <v>167261668.86787599</v>
      </c>
      <c r="J16" s="8">
        <v>165857897.38436854</v>
      </c>
      <c r="K16" s="8">
        <v>164443646.02680534</v>
      </c>
      <c r="L16" s="8">
        <v>163027258.30456978</v>
      </c>
      <c r="M16" s="8">
        <v>161607000.91825852</v>
      </c>
      <c r="N16" s="8">
        <v>160181225.8852292</v>
      </c>
      <c r="O16" s="8">
        <v>158751874.25721312</v>
      </c>
      <c r="P16" s="8">
        <v>157319956.25722376</v>
      </c>
      <c r="Q16" s="8">
        <v>155885810.80528226</v>
      </c>
      <c r="R16" s="8">
        <v>154447819.04394588</v>
      </c>
      <c r="S16" s="8">
        <v>153007530.57166272</v>
      </c>
      <c r="T16" s="8">
        <v>151566071.66357034</v>
      </c>
      <c r="U16" s="8">
        <v>150123418.23099488</v>
      </c>
      <c r="V16" s="8">
        <v>148678761.83492678</v>
      </c>
      <c r="W16" s="8">
        <v>147232644.40397924</v>
      </c>
      <c r="X16" s="8">
        <v>145784138.44320506</v>
      </c>
      <c r="Y16" s="8">
        <v>144334721.78444555</v>
      </c>
      <c r="Z16" s="8">
        <v>142883778.85515118</v>
      </c>
      <c r="AA16" s="8">
        <v>141431786.48467171</v>
      </c>
      <c r="AB16" s="8">
        <v>139980070.2227923</v>
      </c>
      <c r="AC16" s="8">
        <v>138528283.81120065</v>
      </c>
      <c r="AD16" s="8">
        <v>137075106.28531775</v>
      </c>
      <c r="AE16" s="8">
        <v>135619995.81664318</v>
      </c>
      <c r="AF16" s="8">
        <v>134163796.17465252</v>
      </c>
      <c r="AG16" s="8">
        <v>132706803.58121862</v>
      </c>
      <c r="AH16" s="8">
        <v>131298916.30887732</v>
      </c>
      <c r="AI16" s="8">
        <v>129890924.39642212</v>
      </c>
    </row>
    <row r="17" spans="1:35" x14ac:dyDescent="0.35">
      <c r="A17" s="10"/>
      <c r="E17" t="s">
        <v>38</v>
      </c>
      <c r="F17" s="8">
        <v>4025928225.4243898</v>
      </c>
      <c r="G17" s="8">
        <v>4015350812.3995018</v>
      </c>
      <c r="H17" s="8">
        <v>4014508733.1810713</v>
      </c>
      <c r="I17" s="8">
        <v>4027264350.4101682</v>
      </c>
      <c r="J17" s="8">
        <v>4027907829.2798877</v>
      </c>
      <c r="K17" s="8">
        <v>4040119015.5020838</v>
      </c>
      <c r="L17" s="8">
        <v>4052566074.7631335</v>
      </c>
      <c r="M17" s="8">
        <v>4076444862.0800848</v>
      </c>
      <c r="N17" s="8">
        <v>4081404071.4398308</v>
      </c>
      <c r="O17" s="8">
        <v>4096105645.9975333</v>
      </c>
      <c r="P17" s="8">
        <v>4114440168.446147</v>
      </c>
      <c r="Q17" s="8">
        <v>4142198717.9651928</v>
      </c>
      <c r="R17" s="8">
        <v>4150915951.8999076</v>
      </c>
      <c r="S17" s="8">
        <v>4171188516.4182925</v>
      </c>
      <c r="T17" s="8">
        <v>4192524298.86306</v>
      </c>
      <c r="U17" s="8">
        <v>4224056348.2413726</v>
      </c>
      <c r="V17" s="8">
        <v>4236023084.9515152</v>
      </c>
      <c r="W17" s="8">
        <v>4258997261.4557428</v>
      </c>
      <c r="X17" s="8">
        <v>4282347712.8614955</v>
      </c>
      <c r="Y17" s="8">
        <v>4314925383.9123764</v>
      </c>
      <c r="Z17" s="8">
        <v>4327671863.1312408</v>
      </c>
      <c r="AA17" s="8">
        <v>4351049301.6359663</v>
      </c>
      <c r="AB17" s="8">
        <v>4375460209.6290951</v>
      </c>
      <c r="AC17" s="8">
        <v>4412110083.3741026</v>
      </c>
      <c r="AD17" s="8">
        <v>4425982301.312995</v>
      </c>
      <c r="AE17" s="8">
        <v>4452138510.4327354</v>
      </c>
      <c r="AF17" s="8">
        <v>4479434880.0817013</v>
      </c>
      <c r="AG17" s="8">
        <v>4517790928.1634541</v>
      </c>
      <c r="AH17" s="8">
        <v>4534284562.0059109</v>
      </c>
      <c r="AI17" s="8">
        <v>4562188946.1532536</v>
      </c>
    </row>
    <row r="18" spans="1:35" x14ac:dyDescent="0.35">
      <c r="A18" s="10"/>
      <c r="E18" t="s">
        <v>39</v>
      </c>
      <c r="F18" s="8">
        <v>1138274.1167308695</v>
      </c>
      <c r="G18" s="8">
        <v>1280721.7558989385</v>
      </c>
      <c r="H18" s="8">
        <v>1423031.6206205338</v>
      </c>
      <c r="I18" s="8">
        <v>1567812.3270923654</v>
      </c>
      <c r="J18" s="8">
        <v>1706471.9457916855</v>
      </c>
      <c r="K18" s="8">
        <v>1848715.224549605</v>
      </c>
      <c r="L18" s="8">
        <v>1990619.2435713254</v>
      </c>
      <c r="M18" s="8">
        <v>2137980.1986147361</v>
      </c>
      <c r="N18" s="8">
        <v>2275467.951363306</v>
      </c>
      <c r="O18" s="8">
        <v>2417900.1289172363</v>
      </c>
      <c r="P18" s="8">
        <v>2562644.240265545</v>
      </c>
      <c r="Q18" s="8">
        <v>2713705.7834954639</v>
      </c>
      <c r="R18" s="8">
        <v>2852672.5611831667</v>
      </c>
      <c r="S18" s="8">
        <v>2999514.2871042006</v>
      </c>
      <c r="T18" s="8">
        <v>3147527.0670686946</v>
      </c>
      <c r="U18" s="8">
        <v>3304284.6982015413</v>
      </c>
      <c r="V18" s="8">
        <v>3446724.9879015959</v>
      </c>
      <c r="W18" s="8">
        <v>3598644.6944249021</v>
      </c>
      <c r="X18" s="8">
        <v>3752002.2552637151</v>
      </c>
      <c r="Y18" s="8">
        <v>3914901.7350145304</v>
      </c>
      <c r="Z18" s="8">
        <v>4061286.0554005252</v>
      </c>
      <c r="AA18" s="8">
        <v>4218398.763007178</v>
      </c>
      <c r="AB18" s="8">
        <v>4377692.6086005475</v>
      </c>
      <c r="AC18" s="8">
        <v>4550672.8511636369</v>
      </c>
      <c r="AD18" s="8">
        <v>4701621.2147807851</v>
      </c>
      <c r="AE18" s="8">
        <v>4866401.5002251333</v>
      </c>
      <c r="AF18" s="8">
        <v>5034556.0168805011</v>
      </c>
      <c r="AG18" s="8">
        <v>5217726.1297630295</v>
      </c>
      <c r="AH18" s="8">
        <v>5377687.6134703606</v>
      </c>
      <c r="AI18" s="8">
        <v>5552184.2016646285</v>
      </c>
    </row>
    <row r="19" spans="1:35" x14ac:dyDescent="0.35">
      <c r="A19" s="10"/>
      <c r="E19" t="s">
        <v>40</v>
      </c>
      <c r="F19" s="8">
        <v>21112.48687445404</v>
      </c>
      <c r="G19" s="8">
        <v>21111.903716515841</v>
      </c>
      <c r="H19" s="8">
        <v>21111.859385553795</v>
      </c>
      <c r="I19" s="8">
        <v>21111.857215239488</v>
      </c>
      <c r="J19" s="8">
        <v>21111.857144384041</v>
      </c>
      <c r="K19" s="8">
        <v>21111.857142851462</v>
      </c>
      <c r="L19" s="8">
        <v>21111.857142854675</v>
      </c>
      <c r="M19" s="8">
        <v>21111.857142856999</v>
      </c>
      <c r="N19" s="8">
        <v>21111.857142857134</v>
      </c>
      <c r="O19" s="8">
        <v>21111.857142857145</v>
      </c>
      <c r="P19" s="8">
        <v>21111.857142857145</v>
      </c>
      <c r="Q19" s="8">
        <v>21111.857142857145</v>
      </c>
      <c r="R19" s="8">
        <v>21111.857142857145</v>
      </c>
      <c r="S19" s="8">
        <v>21111.857142857145</v>
      </c>
      <c r="T19" s="8">
        <v>21111.857142857145</v>
      </c>
      <c r="U19" s="8">
        <v>21111.857142857145</v>
      </c>
      <c r="V19" s="8">
        <v>21111.857142857145</v>
      </c>
      <c r="W19" s="8">
        <v>21111.857142857145</v>
      </c>
      <c r="X19" s="8">
        <v>21111.857142857145</v>
      </c>
      <c r="Y19" s="8">
        <v>21111.857142857145</v>
      </c>
      <c r="Z19" s="8">
        <v>21111.857142857145</v>
      </c>
      <c r="AA19" s="8">
        <v>21111.857142857145</v>
      </c>
      <c r="AB19" s="8">
        <v>21111.857142857145</v>
      </c>
      <c r="AC19" s="8">
        <v>21111.857142857145</v>
      </c>
      <c r="AD19" s="8">
        <v>21111.857142857145</v>
      </c>
      <c r="AE19" s="8">
        <v>21111.857142857145</v>
      </c>
      <c r="AF19" s="8">
        <v>21111.857142857145</v>
      </c>
      <c r="AG19" s="8">
        <v>21111.857142857145</v>
      </c>
      <c r="AH19" s="8">
        <v>21111.857142857145</v>
      </c>
      <c r="AI19" s="8">
        <v>21111.857142857145</v>
      </c>
    </row>
    <row r="20" spans="1:35" x14ac:dyDescent="0.35">
      <c r="A20" s="10"/>
      <c r="E20" t="s">
        <v>41</v>
      </c>
      <c r="F20" s="8">
        <v>24477433</v>
      </c>
      <c r="G20" s="8">
        <v>24477433</v>
      </c>
      <c r="H20" s="8">
        <v>24477433</v>
      </c>
      <c r="I20" s="8">
        <v>24477433</v>
      </c>
      <c r="J20" s="8">
        <v>24477433</v>
      </c>
      <c r="K20" s="8">
        <v>24477433</v>
      </c>
      <c r="L20" s="8">
        <v>24477433</v>
      </c>
      <c r="M20" s="8">
        <v>24477433</v>
      </c>
      <c r="N20" s="8">
        <v>24477433</v>
      </c>
      <c r="O20" s="8">
        <v>24477433</v>
      </c>
      <c r="P20" s="8">
        <v>24477433</v>
      </c>
      <c r="Q20" s="8">
        <v>24477433</v>
      </c>
      <c r="R20" s="8">
        <v>24477433</v>
      </c>
      <c r="S20" s="8">
        <v>24477433</v>
      </c>
      <c r="T20" s="8">
        <v>24477433</v>
      </c>
      <c r="U20" s="8">
        <v>24477433</v>
      </c>
      <c r="V20" s="8">
        <v>24477433</v>
      </c>
      <c r="W20" s="8">
        <v>24477433</v>
      </c>
      <c r="X20" s="8">
        <v>24477433</v>
      </c>
      <c r="Y20" s="8">
        <v>24477433</v>
      </c>
      <c r="Z20" s="8">
        <v>24477433</v>
      </c>
      <c r="AA20" s="8">
        <v>24477433</v>
      </c>
      <c r="AB20" s="8">
        <v>24477433</v>
      </c>
      <c r="AC20" s="8">
        <v>24477433</v>
      </c>
      <c r="AD20" s="8">
        <v>24477433</v>
      </c>
      <c r="AE20" s="8">
        <v>24477433</v>
      </c>
      <c r="AF20" s="8">
        <v>24477433</v>
      </c>
      <c r="AG20" s="8">
        <v>24477433</v>
      </c>
      <c r="AH20" s="8">
        <v>24477433</v>
      </c>
      <c r="AI20" s="8">
        <v>24477433</v>
      </c>
    </row>
    <row r="21" spans="1:35" x14ac:dyDescent="0.35">
      <c r="A21" s="10"/>
      <c r="E21" t="s">
        <v>42</v>
      </c>
      <c r="F21" s="8">
        <v>38304991.187332414</v>
      </c>
      <c r="G21" s="8">
        <v>37879097.715677641</v>
      </c>
      <c r="H21" s="8">
        <v>37478823.351674654</v>
      </c>
      <c r="I21" s="8">
        <v>37208106.684458278</v>
      </c>
      <c r="J21" s="8">
        <v>36828489.150621124</v>
      </c>
      <c r="K21" s="8">
        <v>36432821.661151767</v>
      </c>
      <c r="L21" s="8">
        <v>36077757.123540953</v>
      </c>
      <c r="M21" s="8">
        <v>35820337.672442339</v>
      </c>
      <c r="N21" s="8">
        <v>35441620.250697739</v>
      </c>
      <c r="O21" s="8">
        <v>35046520.871829584</v>
      </c>
      <c r="P21" s="8">
        <v>34715647.816743195</v>
      </c>
      <c r="Q21" s="8">
        <v>34483088.922175571</v>
      </c>
      <c r="R21" s="8">
        <v>34121777.979399785</v>
      </c>
      <c r="S21" s="8">
        <v>33865624.111159913</v>
      </c>
      <c r="T21" s="8">
        <v>33649138.423725814</v>
      </c>
      <c r="U21" s="8">
        <v>33541062.95154389</v>
      </c>
      <c r="V21" s="8">
        <v>33318236.150811993</v>
      </c>
      <c r="W21" s="8">
        <v>33197492.997534003</v>
      </c>
      <c r="X21" s="8">
        <v>33069404.561012749</v>
      </c>
      <c r="Y21" s="8">
        <v>32923984.5706129</v>
      </c>
      <c r="Z21" s="8">
        <v>32704597.975327868</v>
      </c>
      <c r="AA21" s="8">
        <v>32563517.439790145</v>
      </c>
      <c r="AB21" s="8">
        <v>32439808.113669083</v>
      </c>
      <c r="AC21" s="8">
        <v>32403825.14799387</v>
      </c>
      <c r="AD21" s="8">
        <v>32235804.723389097</v>
      </c>
      <c r="AE21" s="8">
        <v>32157254.495605484</v>
      </c>
      <c r="AF21" s="8">
        <v>32093858.111442782</v>
      </c>
      <c r="AG21" s="8">
        <v>32100506.745688986</v>
      </c>
      <c r="AH21" s="8">
        <v>31993548.356078874</v>
      </c>
      <c r="AI21" s="8">
        <v>31949738.076383203</v>
      </c>
    </row>
    <row r="22" spans="1:35" x14ac:dyDescent="0.35">
      <c r="A22" s="10"/>
      <c r="E22" t="s">
        <v>43</v>
      </c>
      <c r="F22" s="8">
        <v>39849014.778667584</v>
      </c>
      <c r="G22" s="8">
        <v>39460442.433322355</v>
      </c>
      <c r="H22" s="8">
        <v>39103183.060325339</v>
      </c>
      <c r="I22" s="8">
        <v>38878129.26454173</v>
      </c>
      <c r="J22" s="8">
        <v>38540772.357378885</v>
      </c>
      <c r="K22" s="8">
        <v>38183950.246848233</v>
      </c>
      <c r="L22" s="8">
        <v>37868503.598459043</v>
      </c>
      <c r="M22" s="8">
        <v>37653617.025557667</v>
      </c>
      <c r="N22" s="8">
        <v>37312452.839302257</v>
      </c>
      <c r="O22" s="8">
        <v>36950912.914170414</v>
      </c>
      <c r="P22" s="8">
        <v>36656159.283256799</v>
      </c>
      <c r="Q22" s="8">
        <v>36463637.474824436</v>
      </c>
      <c r="R22" s="8">
        <v>36136223.771600217</v>
      </c>
      <c r="S22" s="8">
        <v>35918035.146840081</v>
      </c>
      <c r="T22" s="8">
        <v>35741157.788274191</v>
      </c>
      <c r="U22" s="8">
        <v>35678027.187456101</v>
      </c>
      <c r="V22" s="8">
        <v>35494545.430188015</v>
      </c>
      <c r="W22" s="8">
        <v>35418070.979465991</v>
      </c>
      <c r="X22" s="8">
        <v>35333778.449987248</v>
      </c>
      <c r="Y22" s="8">
        <v>35228782.261387102</v>
      </c>
      <c r="Z22" s="8">
        <v>35046376.127672136</v>
      </c>
      <c r="AA22" s="8">
        <v>34946314.359209858</v>
      </c>
      <c r="AB22" s="8">
        <v>34864412.561330914</v>
      </c>
      <c r="AC22" s="8">
        <v>34875359.605006129</v>
      </c>
      <c r="AD22" s="8">
        <v>34746567.023610905</v>
      </c>
      <c r="AE22" s="8">
        <v>34712902.547394514</v>
      </c>
      <c r="AF22" s="8">
        <v>34695190.68355722</v>
      </c>
      <c r="AG22" s="8">
        <v>34751863.291311011</v>
      </c>
      <c r="AH22" s="8">
        <v>34687379.502921127</v>
      </c>
      <c r="AI22" s="8">
        <v>34690145.312616795</v>
      </c>
    </row>
    <row r="23" spans="1:35" x14ac:dyDescent="0.35">
      <c r="A23" s="10"/>
      <c r="E23" t="s">
        <v>44</v>
      </c>
      <c r="F23" s="8">
        <v>53436451.681449205</v>
      </c>
      <c r="G23" s="8">
        <v>53444620.580792308</v>
      </c>
      <c r="H23" s="8">
        <v>53456279.190504663</v>
      </c>
      <c r="I23" s="8">
        <v>51237245.790608071</v>
      </c>
      <c r="J23" s="8">
        <v>50400122.66109892</v>
      </c>
      <c r="K23" s="8">
        <v>50097932.824201114</v>
      </c>
      <c r="L23" s="8">
        <v>49635504.042662829</v>
      </c>
      <c r="M23" s="8">
        <v>48799389.414521649</v>
      </c>
      <c r="N23" s="8">
        <v>47645318.28010983</v>
      </c>
      <c r="O23" s="8">
        <v>46790602.26657439</v>
      </c>
      <c r="P23" s="8">
        <v>46243899.824914277</v>
      </c>
      <c r="Q23" s="8">
        <v>45220108.448963419</v>
      </c>
      <c r="R23" s="8">
        <v>44711847.932168558</v>
      </c>
      <c r="S23" s="8">
        <v>44018970.071621686</v>
      </c>
      <c r="T23" s="8">
        <v>43438125.301912144</v>
      </c>
      <c r="U23" s="8">
        <v>42822939.005512364</v>
      </c>
      <c r="V23" s="8">
        <v>42236148.381496549</v>
      </c>
      <c r="W23" s="8">
        <v>41754677.558220431</v>
      </c>
      <c r="X23" s="8">
        <v>41249048.401454292</v>
      </c>
      <c r="Y23" s="8">
        <v>40762767.287121467</v>
      </c>
      <c r="Z23" s="8">
        <v>40281785.829630494</v>
      </c>
      <c r="AA23" s="8">
        <v>39806069.08967042</v>
      </c>
      <c r="AB23" s="8">
        <v>39335591.770281285</v>
      </c>
      <c r="AC23" s="8">
        <v>38870350.829853341</v>
      </c>
      <c r="AD23" s="8">
        <v>38410354.618947059</v>
      </c>
      <c r="AE23" s="8">
        <v>37955630.447630197</v>
      </c>
      <c r="AF23" s="8">
        <v>37506222.169036098</v>
      </c>
      <c r="AG23" s="8">
        <v>37062188.271143712</v>
      </c>
      <c r="AH23" s="8">
        <v>36623606.905902736</v>
      </c>
      <c r="AI23" s="8">
        <v>36190569.814017445</v>
      </c>
    </row>
    <row r="24" spans="1:35" x14ac:dyDescent="0.35">
      <c r="A24" s="10"/>
      <c r="E24" t="s">
        <v>45</v>
      </c>
      <c r="F24" s="8">
        <v>91668628.877909571</v>
      </c>
      <c r="G24" s="8">
        <v>91245600.210563421</v>
      </c>
      <c r="H24" s="8">
        <v>90849890.22056824</v>
      </c>
      <c r="I24" s="8">
        <v>90479399.872927025</v>
      </c>
      <c r="J24" s="8">
        <v>90089532.623690158</v>
      </c>
      <c r="K24" s="8">
        <v>89695025.587515265</v>
      </c>
      <c r="L24" s="8">
        <v>89309962.956348047</v>
      </c>
      <c r="M24" s="8">
        <v>88943998.887319013</v>
      </c>
      <c r="N24" s="8">
        <v>88557126.295523986</v>
      </c>
      <c r="O24" s="8">
        <v>88167208.700004339</v>
      </c>
      <c r="P24" s="8">
        <v>87791647.541672423</v>
      </c>
      <c r="Q24" s="8">
        <v>87434559.977664649</v>
      </c>
      <c r="R24" s="8">
        <v>87054772.480419755</v>
      </c>
      <c r="S24" s="8">
        <v>86696429.693207905</v>
      </c>
      <c r="T24" s="8">
        <v>86347475.213917717</v>
      </c>
      <c r="U24" s="8">
        <v>86019961.405748814</v>
      </c>
      <c r="V24" s="8">
        <v>85672510.191998005</v>
      </c>
      <c r="W24" s="8">
        <v>85345685.399979591</v>
      </c>
      <c r="X24" s="8">
        <v>85016378.511465952</v>
      </c>
      <c r="Y24" s="8">
        <v>84682934.985883027</v>
      </c>
      <c r="Z24" s="8">
        <v>84338578.460698456</v>
      </c>
      <c r="AA24" s="8">
        <v>84008938.289509252</v>
      </c>
      <c r="AB24" s="8">
        <v>83683918.270536199</v>
      </c>
      <c r="AC24" s="8">
        <v>83375777.156913787</v>
      </c>
      <c r="AD24" s="8">
        <v>83042922.683300301</v>
      </c>
      <c r="AE24" s="8">
        <v>82726909.968425468</v>
      </c>
      <c r="AF24" s="8">
        <v>82414989.896840721</v>
      </c>
      <c r="AG24" s="8">
        <v>82116492.214579657</v>
      </c>
      <c r="AH24" s="8">
        <v>81799529.007039905</v>
      </c>
      <c r="AI24" s="8">
        <v>81493836.883045629</v>
      </c>
    </row>
    <row r="25" spans="1:35" x14ac:dyDescent="0.35">
      <c r="A25" s="10"/>
      <c r="E25" t="s">
        <v>46</v>
      </c>
      <c r="F25" s="8">
        <v>345640650.89337659</v>
      </c>
      <c r="G25" s="8">
        <v>340039014.70479089</v>
      </c>
      <c r="H25" s="8">
        <v>335400363.86902571</v>
      </c>
      <c r="I25" s="8">
        <v>333099986.26820141</v>
      </c>
      <c r="J25" s="8">
        <v>329044389.20581907</v>
      </c>
      <c r="K25" s="8">
        <v>326836255.02457571</v>
      </c>
      <c r="L25" s="8">
        <v>324911419.36608237</v>
      </c>
      <c r="M25" s="8">
        <v>324219883.29896075</v>
      </c>
      <c r="N25" s="8">
        <v>321474614.09223431</v>
      </c>
      <c r="O25" s="8">
        <v>319415612.43967253</v>
      </c>
      <c r="P25" s="8">
        <v>317532540.21221346</v>
      </c>
      <c r="Q25" s="8">
        <v>316737494.12512612</v>
      </c>
      <c r="R25" s="8">
        <v>313955069.02310896</v>
      </c>
      <c r="S25" s="8">
        <v>312647221.20324188</v>
      </c>
      <c r="T25" s="8">
        <v>311363336.00337499</v>
      </c>
      <c r="U25" s="8">
        <v>311390774.10118657</v>
      </c>
      <c r="V25" s="8">
        <v>309347049.94466257</v>
      </c>
      <c r="W25" s="8">
        <v>308263298.31390941</v>
      </c>
      <c r="X25" s="8">
        <v>307300297.41398948</v>
      </c>
      <c r="Y25" s="8">
        <v>306705763.79558653</v>
      </c>
      <c r="Z25" s="8">
        <v>304224895.77157313</v>
      </c>
      <c r="AA25" s="8">
        <v>302910439.5248822</v>
      </c>
      <c r="AB25" s="8">
        <v>301827775.48765194</v>
      </c>
      <c r="AC25" s="8">
        <v>301669755.31831574</v>
      </c>
      <c r="AD25" s="8">
        <v>299512083.70836049</v>
      </c>
      <c r="AE25" s="8">
        <v>298382560.21720999</v>
      </c>
      <c r="AF25" s="8">
        <v>297337908.25889987</v>
      </c>
      <c r="AG25" s="8">
        <v>297263165.25338709</v>
      </c>
      <c r="AH25" s="8">
        <v>295216333.25036603</v>
      </c>
      <c r="AI25" s="8">
        <v>294215969.59592092</v>
      </c>
    </row>
    <row r="26" spans="1:35" x14ac:dyDescent="0.35">
      <c r="A26" s="10"/>
    </row>
    <row r="27" spans="1:35" x14ac:dyDescent="0.35">
      <c r="A27" s="10"/>
      <c r="D27" t="s">
        <v>48</v>
      </c>
      <c r="E27" t="s">
        <v>4</v>
      </c>
      <c r="F27" s="12">
        <v>5.8000000000000003E-2</v>
      </c>
    </row>
    <row r="28" spans="1:35" x14ac:dyDescent="0.35">
      <c r="A28" s="10"/>
      <c r="E28" t="s">
        <v>3</v>
      </c>
      <c r="F28" s="12">
        <v>6.2E-2</v>
      </c>
    </row>
    <row r="29" spans="1:35" x14ac:dyDescent="0.35">
      <c r="A29" s="10"/>
      <c r="E29" t="s">
        <v>1</v>
      </c>
      <c r="F29" s="12">
        <v>6.2E-2</v>
      </c>
    </row>
    <row r="30" spans="1:35" x14ac:dyDescent="0.35">
      <c r="A30" s="10"/>
    </row>
    <row r="31" spans="1:35" x14ac:dyDescent="0.35">
      <c r="A31" t="s">
        <v>7</v>
      </c>
      <c r="B31" t="s">
        <v>6</v>
      </c>
      <c r="F31">
        <v>2021</v>
      </c>
      <c r="G31">
        <v>2022</v>
      </c>
      <c r="H31">
        <v>2023</v>
      </c>
      <c r="I31">
        <v>2024</v>
      </c>
      <c r="J31">
        <v>2025</v>
      </c>
      <c r="K31">
        <v>2026</v>
      </c>
      <c r="L31">
        <v>2027</v>
      </c>
      <c r="M31">
        <v>2028</v>
      </c>
      <c r="N31">
        <v>2029</v>
      </c>
      <c r="O31">
        <v>2030</v>
      </c>
      <c r="P31">
        <v>2031</v>
      </c>
      <c r="Q31">
        <v>2032</v>
      </c>
      <c r="R31">
        <v>2033</v>
      </c>
      <c r="S31">
        <v>2034</v>
      </c>
      <c r="T31">
        <v>2035</v>
      </c>
      <c r="U31">
        <v>2036</v>
      </c>
      <c r="V31">
        <v>2037</v>
      </c>
      <c r="W31">
        <v>2038</v>
      </c>
      <c r="X31">
        <v>2039</v>
      </c>
      <c r="Y31">
        <v>2040</v>
      </c>
      <c r="Z31">
        <v>2041</v>
      </c>
      <c r="AA31">
        <v>2042</v>
      </c>
      <c r="AB31">
        <v>2043</v>
      </c>
      <c r="AC31">
        <v>2044</v>
      </c>
      <c r="AD31">
        <v>2045</v>
      </c>
      <c r="AE31">
        <v>2046</v>
      </c>
      <c r="AF31">
        <v>2047</v>
      </c>
      <c r="AG31">
        <v>2048</v>
      </c>
      <c r="AH31">
        <v>2049</v>
      </c>
      <c r="AI31">
        <v>2050</v>
      </c>
    </row>
    <row r="32" spans="1:35" x14ac:dyDescent="0.35">
      <c r="A32" s="3" t="s">
        <v>9</v>
      </c>
      <c r="B32" s="3">
        <v>34</v>
      </c>
      <c r="D32" t="s">
        <v>22</v>
      </c>
      <c r="E32" t="s">
        <v>21</v>
      </c>
      <c r="F32" s="13">
        <f>SUM(F11:F19)/(1-$F$27)/1000</f>
        <v>7401804.5285191741</v>
      </c>
      <c r="G32" s="13">
        <f>SUM(G11:G19)/(1-$F$27)/1000</f>
        <v>7386150.3931620019</v>
      </c>
      <c r="H32" s="13">
        <f>SUM(H11:H19)/(1-$F$27)/1000</f>
        <v>7374604.2746823188</v>
      </c>
      <c r="I32" s="13">
        <f>SUM(I11:I19)/(1-$F$27)/1000</f>
        <v>7379962.6154025318</v>
      </c>
      <c r="J32" s="13">
        <f>SUM(J11:J19)/(1-$F$27)/1000</f>
        <v>7367329.4414714267</v>
      </c>
      <c r="K32" s="13">
        <f>SUM(K11:K19)/(1-$F$27)/1000</f>
        <v>7368751.2003004337</v>
      </c>
      <c r="L32" s="13">
        <f>SUM(L11:L19)/(1-$F$27)/1000</f>
        <v>7370901.7002524547</v>
      </c>
      <c r="M32" s="13">
        <f>SUM(M11:M19)/(1-$F$27)/1000</f>
        <v>7388426.9079682687</v>
      </c>
      <c r="N32" s="13">
        <f>SUM(N11:N19)/(1-$F$27)/1000</f>
        <v>7381842.8153805807</v>
      </c>
      <c r="O32" s="13">
        <f>SUM(O11:O19)/(1-$F$27)/1000</f>
        <v>7383642.4666931378</v>
      </c>
      <c r="P32" s="13">
        <f>SUM(P11:P19)/(1-$F$27)/1000</f>
        <v>7393957.7765924195</v>
      </c>
      <c r="Q32" s="13">
        <f>SUM(Q11:Q19)/(1-$F$27)/1000</f>
        <v>7417201.8671424268</v>
      </c>
      <c r="R32" s="13">
        <f>SUM(R11:R19)/(1-$F$27)/1000</f>
        <v>7415165.7724235216</v>
      </c>
      <c r="S32" s="13">
        <f>SUM(S11:S19)/(1-$F$27)/1000</f>
        <v>7430526.5804941813</v>
      </c>
      <c r="T32" s="13">
        <f>SUM(T11:T19)/(1-$F$27)/1000</f>
        <v>7448227.9220563238</v>
      </c>
      <c r="U32" s="13">
        <f>SUM(U11:U19)/(1-$F$27)/1000</f>
        <v>7480282.9811788145</v>
      </c>
      <c r="V32" s="13">
        <f>SUM(V11:V19)/(1-$F$27)/1000</f>
        <v>7486894.1642654194</v>
      </c>
      <c r="W32" s="13">
        <f>SUM(W11:W19)/(1-$F$27)/1000</f>
        <v>7508692.4584120978</v>
      </c>
      <c r="X32" s="13">
        <f>SUM(X11:X19)/(1-$F$27)/1000</f>
        <v>7530406.3082272718</v>
      </c>
      <c r="Y32" s="13">
        <f>SUM(Y11:Y19)/(1-$F$27)/1000</f>
        <v>7563825.2772175204</v>
      </c>
      <c r="Z32" s="13">
        <f>SUM(Z11:Z19)/(1-$F$27)/1000</f>
        <v>7570482.5721226204</v>
      </c>
      <c r="AA32" s="13">
        <f>SUM(AA11:AA19)/(1-$F$27)/1000</f>
        <v>7592967.5334104905</v>
      </c>
      <c r="AB32" s="13">
        <f>SUM(AB11:AB19)/(1-$F$27)/1000</f>
        <v>7616654.6743204212</v>
      </c>
      <c r="AC32" s="13">
        <f>SUM(AC11:AC19)/(1-$F$27)/1000</f>
        <v>7657074.4629041674</v>
      </c>
      <c r="AD32" s="13">
        <f>SUM(AD11:AD19)/(1-$F$27)/1000</f>
        <v>7667484.2647476885</v>
      </c>
      <c r="AE32" s="13">
        <f>SUM(AE11:AE19)/(1-$F$27)/1000</f>
        <v>7695347.9318682207</v>
      </c>
      <c r="AF32" s="13">
        <f>SUM(AF11:AF19)/(1-$F$27)/1000</f>
        <v>7724934.2423664872</v>
      </c>
      <c r="AG32" s="13">
        <f>SUM(AG11:AG19)/(1-$F$27)/1000</f>
        <v>7770351.4578488767</v>
      </c>
      <c r="AH32" s="13">
        <f>SUM(AH11:AH19)/(1-$F$27)/1000</f>
        <v>7786554.3187466385</v>
      </c>
      <c r="AI32" s="13">
        <f>SUM(AI11:AI19)/(1-$F$27)/1000</f>
        <v>7817101.4852668634</v>
      </c>
    </row>
    <row r="33" spans="1:37" x14ac:dyDescent="0.35">
      <c r="A33" s="3" t="s">
        <v>9</v>
      </c>
      <c r="B33" s="3">
        <v>35</v>
      </c>
      <c r="E33" t="s">
        <v>20</v>
      </c>
      <c r="F33" s="13">
        <f>SUM(F2:F10)/(1-$F$28)/1000</f>
        <v>10299182.370290177</v>
      </c>
      <c r="G33" s="13">
        <f>SUM(G2:G10)/(1-$F$28)/1000</f>
        <v>10231210.551688116</v>
      </c>
      <c r="H33" s="13">
        <f>SUM(H2:H10)/(1-$F$28)/1000</f>
        <v>10191992.505110249</v>
      </c>
      <c r="I33" s="13">
        <f>SUM(I2:I10)/(1-$F$28)/1000</f>
        <v>10182347.460540179</v>
      </c>
      <c r="J33" s="13">
        <f>SUM(J2:J10)/(1-$F$28)/1000</f>
        <v>10146644.800646072</v>
      </c>
      <c r="K33" s="13">
        <f>SUM(K2:K10)/(1-$F$28)/1000</f>
        <v>10133856.3402732</v>
      </c>
      <c r="L33" s="13">
        <f>SUM(L2:L10)/(1-$F$28)/1000</f>
        <v>10123912.774823986</v>
      </c>
      <c r="M33" s="13">
        <f>SUM(M2:M10)/(1-$F$28)/1000</f>
        <v>10139348.180360857</v>
      </c>
      <c r="N33" s="13">
        <f>SUM(N2:N10)/(1-$F$28)/1000</f>
        <v>10111882.269438399</v>
      </c>
      <c r="O33" s="13">
        <f>SUM(O2:O10)/(1-$F$28)/1000</f>
        <v>10103640.96905731</v>
      </c>
      <c r="P33" s="13">
        <f>SUM(P2:P10)/(1-$F$28)/1000</f>
        <v>10098870.326319698</v>
      </c>
      <c r="Q33" s="13">
        <f>SUM(Q2:Q10)/(1-$F$28)/1000</f>
        <v>10118468.503856676</v>
      </c>
      <c r="R33" s="13">
        <f>SUM(R2:R10)/(1-$F$28)/1000</f>
        <v>10095113.629446788</v>
      </c>
      <c r="S33" s="13">
        <f>SUM(S2:S10)/(1-$F$28)/1000</f>
        <v>10097964.126201436</v>
      </c>
      <c r="T33" s="13">
        <f>SUM(T2:T10)/(1-$F$28)/1000</f>
        <v>10103471.598233905</v>
      </c>
      <c r="U33" s="13">
        <f>SUM(U2:U10)/(1-$F$28)/1000</f>
        <v>10132466.431327336</v>
      </c>
      <c r="V33" s="13">
        <f>SUM(V2:V10)/(1-$F$28)/1000</f>
        <v>10119003.503518917</v>
      </c>
      <c r="W33" s="13">
        <f>SUM(W2:W10)/(1-$F$28)/1000</f>
        <v>10129358.719501581</v>
      </c>
      <c r="X33" s="13">
        <f>SUM(X2:X10)/(1-$F$28)/1000</f>
        <v>10140821.320277812</v>
      </c>
      <c r="Y33" s="13">
        <f>SUM(Y2:Y10)/(1-$F$28)/1000</f>
        <v>10171987.969008382</v>
      </c>
      <c r="Z33" s="13">
        <f>SUM(Z2:Z10)/(1-$F$28)/1000</f>
        <v>10160505.929550169</v>
      </c>
      <c r="AA33" s="13">
        <f>SUM(AA2:AA10)/(1-$F$28)/1000</f>
        <v>10172537.025011752</v>
      </c>
      <c r="AB33" s="13">
        <f>SUM(AB2:AB10)/(1-$F$28)/1000</f>
        <v>10187840.89201054</v>
      </c>
      <c r="AC33" s="13">
        <f>SUM(AC2:AC10)/(1-$F$28)/1000</f>
        <v>10228808.602893911</v>
      </c>
      <c r="AD33" s="13">
        <f>SUM(AD2:AD10)/(1-$F$28)/1000</f>
        <v>10224413.121226912</v>
      </c>
      <c r="AE33" s="13">
        <f>SUM(AE2:AE10)/(1-$F$28)/1000</f>
        <v>10243955.858815501</v>
      </c>
      <c r="AF33" s="13">
        <f>SUM(AF2:AF10)/(1-$F$28)/1000</f>
        <v>10265983.785814878</v>
      </c>
      <c r="AG33" s="13">
        <f>SUM(AG2:AG10)/(1-$F$28)/1000</f>
        <v>10311901.477685414</v>
      </c>
      <c r="AH33" s="13">
        <f>SUM(AH2:AH10)/(1-$F$28)/1000</f>
        <v>10314207.098023364</v>
      </c>
      <c r="AI33" s="13">
        <f>SUM(AI2:AI10)/(1-$F$28)/1000</f>
        <v>10341130.246770499</v>
      </c>
    </row>
    <row r="34" spans="1:37" x14ac:dyDescent="0.35">
      <c r="A34" s="3" t="s">
        <v>9</v>
      </c>
      <c r="B34" s="3">
        <v>36</v>
      </c>
      <c r="E34" t="s">
        <v>19</v>
      </c>
      <c r="F34" s="13">
        <f>SUM(F20:F25)/(1-$F$29)/1000</f>
        <v>632598.26270654099</v>
      </c>
      <c r="G34" s="13">
        <f>SUM(G20:G25)/(1-$F$29)/1000</f>
        <v>625315.78746817342</v>
      </c>
      <c r="H34" s="13">
        <f>SUM(H20:H25)/(1-$F$29)/1000</f>
        <v>619153.48901076615</v>
      </c>
      <c r="I34" s="13">
        <f>SUM(I20:I25)/(1-$F$29)/1000</f>
        <v>613411.83462765103</v>
      </c>
      <c r="J34" s="13">
        <f>SUM(J20:J25)/(1-$F$29)/1000</f>
        <v>607015.71321813238</v>
      </c>
      <c r="K34" s="13">
        <f>SUM(K20:K25)/(1-$F$29)/1000</f>
        <v>603116.65068687859</v>
      </c>
      <c r="L34" s="13">
        <f>SUM(L20:L25)/(1-$F$29)/1000</f>
        <v>599446.24742760474</v>
      </c>
      <c r="M34" s="13">
        <f>SUM(M20:M25)/(1-$F$29)/1000</f>
        <v>596923.94381535344</v>
      </c>
      <c r="N34" s="13">
        <f>SUM(N20:N25)/(1-$F$29)/1000</f>
        <v>591586.95603184239</v>
      </c>
      <c r="O34" s="13">
        <f>SUM(O20:O25)/(1-$F$29)/1000</f>
        <v>587258.30510900985</v>
      </c>
      <c r="P34" s="13">
        <f>SUM(P20:P25)/(1-$F$29)/1000</f>
        <v>583600.5625573562</v>
      </c>
      <c r="Q34" s="13">
        <f>SUM(Q20:Q25)/(1-$F$29)/1000</f>
        <v>580827.6353398232</v>
      </c>
      <c r="R34" s="13">
        <f>SUM(R20:R25)/(1-$F$29)/1000</f>
        <v>576180.30297089263</v>
      </c>
      <c r="S34" s="13">
        <f>SUM(S20:S25)/(1-$F$29)/1000</f>
        <v>573159.60898301867</v>
      </c>
      <c r="T34" s="13">
        <f>SUM(T20:T25)/(1-$F$29)/1000</f>
        <v>570380.24065160437</v>
      </c>
      <c r="U34" s="13">
        <f>SUM(U20:U25)/(1-$F$29)/1000</f>
        <v>569221.95911668206</v>
      </c>
      <c r="V34" s="13">
        <f>SUM(V20:V25)/(1-$F$29)/1000</f>
        <v>565613.99051082844</v>
      </c>
      <c r="W34" s="13">
        <f>SUM(W20:W25)/(1-$F$29)/1000</f>
        <v>563386.62926344294</v>
      </c>
      <c r="X34" s="13">
        <f>SUM(X20:X25)/(1-$F$29)/1000</f>
        <v>561243.43319606583</v>
      </c>
      <c r="Y34" s="13">
        <f>SUM(Y20:Y25)/(1-$F$29)/1000</f>
        <v>559468.72697291162</v>
      </c>
      <c r="Z34" s="13">
        <f>SUM(Z20:Z25)/(1-$F$29)/1000</f>
        <v>555515.63663635624</v>
      </c>
      <c r="AA34" s="13">
        <f>SUM(AA20:AA25)/(1-$F$29)/1000</f>
        <v>552998.62654910644</v>
      </c>
      <c r="AB34" s="13">
        <f>SUM(AB20:AB25)/(1-$F$29)/1000</f>
        <v>550777.12068600149</v>
      </c>
      <c r="AC34" s="13">
        <f>SUM(AC20:AC25)/(1-$F$29)/1000</f>
        <v>549757.46381458733</v>
      </c>
      <c r="AD34" s="13">
        <f>SUM(AD20:AD25)/(1-$F$29)/1000</f>
        <v>546295.48588231124</v>
      </c>
      <c r="AE34" s="13">
        <f>SUM(AE20:AE25)/(1-$F$29)/1000</f>
        <v>544149.99005998473</v>
      </c>
      <c r="AF34" s="13">
        <f>SUM(AF20:AF25)/(1-$F$29)/1000</f>
        <v>542138.16857119056</v>
      </c>
      <c r="AG34" s="13">
        <f>SUM(AG20:AG25)/(1-$F$29)/1000</f>
        <v>541334.38035832683</v>
      </c>
      <c r="AH34" s="13">
        <f>SUM(AH20:AH25)/(1-$F$29)/1000</f>
        <v>538163.99789158709</v>
      </c>
      <c r="AI34" s="13">
        <f>SUM(AI20:AI25)/(1-$F$29)/1000</f>
        <v>536266.19688910875</v>
      </c>
    </row>
    <row r="36" spans="1:37" x14ac:dyDescent="0.35">
      <c r="A36" t="s">
        <v>7</v>
      </c>
      <c r="B36" t="s">
        <v>6</v>
      </c>
    </row>
    <row r="37" spans="1:37" x14ac:dyDescent="0.35">
      <c r="A37" s="3" t="s">
        <v>18</v>
      </c>
      <c r="B37" s="3">
        <v>33</v>
      </c>
      <c r="E37" t="s">
        <v>17</v>
      </c>
      <c r="F37" s="7">
        <v>3.5000000000000001E-3</v>
      </c>
    </row>
    <row r="38" spans="1:37" x14ac:dyDescent="0.35">
      <c r="F38" s="7"/>
    </row>
    <row r="39" spans="1:37" x14ac:dyDescent="0.35">
      <c r="A39" t="s">
        <v>7</v>
      </c>
      <c r="B39" t="s">
        <v>6</v>
      </c>
      <c r="F39">
        <v>2021</v>
      </c>
      <c r="G39">
        <v>2022</v>
      </c>
      <c r="H39">
        <v>2023</v>
      </c>
      <c r="I39">
        <v>2024</v>
      </c>
      <c r="J39">
        <v>2025</v>
      </c>
      <c r="K39">
        <v>2026</v>
      </c>
      <c r="L39">
        <v>2027</v>
      </c>
      <c r="M39">
        <v>2028</v>
      </c>
      <c r="N39">
        <v>2029</v>
      </c>
      <c r="O39">
        <v>2030</v>
      </c>
      <c r="P39">
        <v>2031</v>
      </c>
      <c r="Q39">
        <v>2032</v>
      </c>
      <c r="R39">
        <v>2033</v>
      </c>
      <c r="S39">
        <v>2034</v>
      </c>
      <c r="T39">
        <v>2035</v>
      </c>
      <c r="U39">
        <v>2036</v>
      </c>
      <c r="V39">
        <v>2037</v>
      </c>
      <c r="W39">
        <v>2038</v>
      </c>
      <c r="X39">
        <v>2039</v>
      </c>
      <c r="Y39">
        <v>2040</v>
      </c>
      <c r="Z39">
        <v>2041</v>
      </c>
      <c r="AA39">
        <v>2042</v>
      </c>
      <c r="AB39">
        <v>2043</v>
      </c>
      <c r="AC39">
        <v>2044</v>
      </c>
      <c r="AD39">
        <v>2045</v>
      </c>
      <c r="AE39">
        <v>2046</v>
      </c>
      <c r="AF39">
        <v>2047</v>
      </c>
      <c r="AG39">
        <v>2048</v>
      </c>
      <c r="AH39">
        <v>2049</v>
      </c>
      <c r="AI39">
        <v>2050</v>
      </c>
    </row>
    <row r="40" spans="1:37" x14ac:dyDescent="0.35">
      <c r="A40" s="3" t="s">
        <v>15</v>
      </c>
      <c r="B40" s="3">
        <v>172</v>
      </c>
      <c r="D40" t="s">
        <v>16</v>
      </c>
      <c r="E40" t="s">
        <v>4</v>
      </c>
      <c r="F40" s="6">
        <v>1.5454438069610066E-3</v>
      </c>
      <c r="G40" s="6">
        <v>6.9931279237694433E-2</v>
      </c>
      <c r="H40" s="6">
        <v>0.28218197016636065</v>
      </c>
      <c r="I40" s="6">
        <v>0.55909415576514832</v>
      </c>
      <c r="J40" s="6">
        <v>0.81097160215650832</v>
      </c>
      <c r="K40" s="6">
        <v>0.95100597276175014</v>
      </c>
      <c r="L40" s="6">
        <v>0.97000541702633447</v>
      </c>
      <c r="M40" s="6">
        <v>0.96943810296481125</v>
      </c>
      <c r="N40" s="6">
        <v>0.96888246626010122</v>
      </c>
      <c r="O40" s="6">
        <v>0.96832995323061866</v>
      </c>
      <c r="P40" s="6">
        <v>0.96778937710660129</v>
      </c>
      <c r="Q40" s="6">
        <v>0.9672491020246734</v>
      </c>
      <c r="R40" s="6">
        <v>0.96743397372581996</v>
      </c>
      <c r="S40" s="6">
        <v>0.96760629641096152</v>
      </c>
      <c r="T40" s="6">
        <v>0.96776791539778406</v>
      </c>
      <c r="U40" s="6">
        <v>0.96792282520308859</v>
      </c>
      <c r="V40" s="6">
        <v>0.96807368242100778</v>
      </c>
      <c r="W40" s="6">
        <v>0.96822193448600369</v>
      </c>
      <c r="X40" s="6">
        <v>0.9683682265731951</v>
      </c>
      <c r="Y40" s="6">
        <v>0.96851298323882418</v>
      </c>
      <c r="Z40" s="6">
        <v>0.96865563229042673</v>
      </c>
      <c r="AA40" s="6">
        <v>0.9687922893351304</v>
      </c>
      <c r="AB40" s="6">
        <v>0.96891822708511266</v>
      </c>
      <c r="AC40" s="6">
        <v>0.96903149786582521</v>
      </c>
      <c r="AD40" s="6">
        <v>0.96913415901819133</v>
      </c>
      <c r="AE40" s="6">
        <v>0.96923014358681869</v>
      </c>
      <c r="AF40" s="6">
        <v>0.96932207119167868</v>
      </c>
      <c r="AG40" s="6">
        <v>0.96941146120369992</v>
      </c>
      <c r="AH40" s="6">
        <v>0.96949916299347005</v>
      </c>
      <c r="AI40" s="6">
        <v>0.96958565661202289</v>
      </c>
    </row>
    <row r="41" spans="1:37" x14ac:dyDescent="0.35">
      <c r="A41" s="3" t="s">
        <v>15</v>
      </c>
      <c r="B41" s="3">
        <v>173</v>
      </c>
      <c r="E41" t="s">
        <v>3</v>
      </c>
      <c r="F41" s="6">
        <v>2.1887082007256875E-3</v>
      </c>
      <c r="G41" s="6">
        <v>5.3509523889214906E-2</v>
      </c>
      <c r="H41" s="6">
        <v>0.23282213292995746</v>
      </c>
      <c r="I41" s="6">
        <v>0.5105842975433269</v>
      </c>
      <c r="J41" s="6">
        <v>0.79418372214009603</v>
      </c>
      <c r="K41" s="6">
        <v>0.95236150237880124</v>
      </c>
      <c r="L41" s="6">
        <v>0.97385125482947421</v>
      </c>
      <c r="M41" s="6">
        <v>0.97324098420230998</v>
      </c>
      <c r="N41" s="6">
        <v>0.97263891713522499</v>
      </c>
      <c r="O41" s="6">
        <v>0.97203926192371859</v>
      </c>
      <c r="P41" s="6">
        <v>0.97144858587945948</v>
      </c>
      <c r="Q41" s="6">
        <v>0.97085876766619073</v>
      </c>
      <c r="R41" s="6">
        <v>0.97098215599332438</v>
      </c>
      <c r="S41" s="6">
        <v>0.97109883150311227</v>
      </c>
      <c r="T41" s="6">
        <v>0.97120950809526962</v>
      </c>
      <c r="U41" s="6">
        <v>0.9713162172631814</v>
      </c>
      <c r="V41" s="6">
        <v>0.97142067637887064</v>
      </c>
      <c r="W41" s="6">
        <v>0.97152380351442269</v>
      </c>
      <c r="X41" s="6">
        <v>0.97162551976198075</v>
      </c>
      <c r="Y41" s="6">
        <v>0.9717254430978115</v>
      </c>
      <c r="Z41" s="6">
        <v>0.97182175252335079</v>
      </c>
      <c r="AA41" s="6">
        <v>0.97191126715119702</v>
      </c>
      <c r="AB41" s="6">
        <v>0.97199237153406481</v>
      </c>
      <c r="AC41" s="6">
        <v>0.97206660144765444</v>
      </c>
      <c r="AD41" s="6">
        <v>0.97213658685287119</v>
      </c>
      <c r="AE41" s="6">
        <v>0.97220406874988541</v>
      </c>
      <c r="AF41" s="6">
        <v>0.97227003732687356</v>
      </c>
      <c r="AG41" s="6">
        <v>0.97233512126021793</v>
      </c>
      <c r="AH41" s="6">
        <v>0.9723995425362133</v>
      </c>
      <c r="AI41" s="6">
        <v>0.97246344108396465</v>
      </c>
    </row>
    <row r="42" spans="1:37" x14ac:dyDescent="0.35">
      <c r="A42" s="3" t="s">
        <v>15</v>
      </c>
      <c r="B42" s="3">
        <v>174</v>
      </c>
      <c r="E42" t="s">
        <v>1</v>
      </c>
      <c r="F42" s="6">
        <v>0</v>
      </c>
      <c r="G42" s="6">
        <v>0</v>
      </c>
      <c r="H42" s="6">
        <v>0</v>
      </c>
      <c r="I42" s="6">
        <v>0</v>
      </c>
      <c r="J42" s="6">
        <v>0.5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1</v>
      </c>
    </row>
    <row r="43" spans="1:37" x14ac:dyDescent="0.3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5" spans="1:37" x14ac:dyDescent="0.35">
      <c r="F45">
        <v>2021</v>
      </c>
      <c r="G45">
        <v>2022</v>
      </c>
      <c r="H45">
        <v>2023</v>
      </c>
      <c r="I45">
        <v>2024</v>
      </c>
      <c r="J45">
        <v>2025</v>
      </c>
      <c r="K45">
        <v>2026</v>
      </c>
      <c r="L45">
        <v>2027</v>
      </c>
      <c r="M45">
        <v>2028</v>
      </c>
      <c r="N45">
        <v>2029</v>
      </c>
      <c r="O45">
        <v>2030</v>
      </c>
      <c r="P45">
        <v>2031</v>
      </c>
      <c r="Q45">
        <v>2032</v>
      </c>
      <c r="R45">
        <v>2033</v>
      </c>
      <c r="S45">
        <v>2034</v>
      </c>
      <c r="T45">
        <v>2035</v>
      </c>
      <c r="U45">
        <v>2036</v>
      </c>
      <c r="V45">
        <v>2037</v>
      </c>
      <c r="W45">
        <v>2038</v>
      </c>
      <c r="X45">
        <v>2039</v>
      </c>
      <c r="Y45">
        <v>2040</v>
      </c>
      <c r="Z45">
        <v>2041</v>
      </c>
      <c r="AA45">
        <v>2042</v>
      </c>
      <c r="AB45">
        <v>2043</v>
      </c>
      <c r="AC45">
        <v>2044</v>
      </c>
      <c r="AD45">
        <v>2045</v>
      </c>
      <c r="AE45">
        <v>2046</v>
      </c>
      <c r="AF45">
        <v>2047</v>
      </c>
      <c r="AG45">
        <v>2048</v>
      </c>
      <c r="AH45">
        <v>2049</v>
      </c>
      <c r="AI45">
        <v>2050</v>
      </c>
    </row>
    <row r="46" spans="1:37" x14ac:dyDescent="0.35">
      <c r="D46" t="s">
        <v>13</v>
      </c>
      <c r="E46" t="s">
        <v>4</v>
      </c>
      <c r="F46" s="2">
        <f t="shared" ref="F46:AI46" si="0">F32*$F$37*F40</f>
        <v>40.036755391275619</v>
      </c>
      <c r="G46" s="2">
        <f t="shared" si="0"/>
        <v>1807.8303097253647</v>
      </c>
      <c r="H46" s="2">
        <f t="shared" si="0"/>
        <v>7283.4312719949266</v>
      </c>
      <c r="I46" s="2">
        <f t="shared" si="0"/>
        <v>14441.328888128921</v>
      </c>
      <c r="J46" s="2">
        <f t="shared" si="0"/>
        <v>20911.432362677137</v>
      </c>
      <c r="K46" s="2">
        <f t="shared" si="0"/>
        <v>24527.042411483599</v>
      </c>
      <c r="L46" s="2">
        <f t="shared" si="0"/>
        <v>25024.351021647253</v>
      </c>
      <c r="M46" s="2">
        <f t="shared" si="0"/>
        <v>25069.178979442237</v>
      </c>
      <c r="N46" s="2">
        <f t="shared" si="0"/>
        <v>25032.483253786213</v>
      </c>
      <c r="O46" s="2">
        <f t="shared" si="0"/>
        <v>25024.307575556013</v>
      </c>
      <c r="P46" s="2">
        <f t="shared" si="0"/>
        <v>25045.278268363109</v>
      </c>
      <c r="Q46" s="2">
        <f t="shared" si="0"/>
        <v>25109.986459352353</v>
      </c>
      <c r="R46" s="2">
        <f t="shared" si="0"/>
        <v>25107.891511679816</v>
      </c>
      <c r="S46" s="2">
        <f t="shared" si="0"/>
        <v>25164.385067273131</v>
      </c>
      <c r="T46" s="2">
        <f t="shared" si="0"/>
        <v>25228.546033376064</v>
      </c>
      <c r="U46" s="2">
        <f t="shared" si="0"/>
        <v>25341.178227614131</v>
      </c>
      <c r="V46" s="2">
        <f t="shared" si="0"/>
        <v>25367.528212238722</v>
      </c>
      <c r="W46" s="2">
        <f t="shared" si="0"/>
        <v>25445.282581404797</v>
      </c>
      <c r="X46" s="2">
        <f t="shared" si="0"/>
        <v>25522.721707257755</v>
      </c>
      <c r="Y46" s="2">
        <f t="shared" si="0"/>
        <v>25639.820443773086</v>
      </c>
      <c r="Z46" s="2">
        <f t="shared" si="0"/>
        <v>25666.167039250824</v>
      </c>
      <c r="AA46" s="2">
        <f t="shared" si="0"/>
        <v>25746.029398390234</v>
      </c>
      <c r="AB46" s="2">
        <f t="shared" si="0"/>
        <v>25829.704401767278</v>
      </c>
      <c r="AC46" s="2">
        <f t="shared" si="0"/>
        <v>25969.812176203646</v>
      </c>
      <c r="AD46" s="2">
        <f t="shared" si="0"/>
        <v>26007.873201455131</v>
      </c>
      <c r="AE46" s="2">
        <f t="shared" si="0"/>
        <v>26104.971133343075</v>
      </c>
      <c r="AF46" s="2">
        <f t="shared" si="0"/>
        <v>26207.822408705717</v>
      </c>
      <c r="AG46" s="2">
        <f t="shared" si="0"/>
        <v>26364.337162868527</v>
      </c>
      <c r="AH46" s="2">
        <f t="shared" si="0"/>
        <v>26421.702631198194</v>
      </c>
      <c r="AI46" s="2">
        <f t="shared" si="0"/>
        <v>26527.723167383519</v>
      </c>
      <c r="AJ46" s="5"/>
    </row>
    <row r="47" spans="1:37" x14ac:dyDescent="0.35">
      <c r="E47" t="s">
        <v>3</v>
      </c>
      <c r="F47" s="2">
        <f t="shared" ref="F47:AI47" si="1">F33*$F$37*F41</f>
        <v>78.896667201182368</v>
      </c>
      <c r="G47" s="2">
        <f t="shared" si="1"/>
        <v>1916.1352190090001</v>
      </c>
      <c r="H47" s="2">
        <f t="shared" si="1"/>
        <v>8305.2250184606801</v>
      </c>
      <c r="I47" s="2">
        <f t="shared" si="1"/>
        <v>18196.313539186951</v>
      </c>
      <c r="J47" s="2">
        <f t="shared" si="1"/>
        <v>28204.050472536928</v>
      </c>
      <c r="K47" s="2">
        <f t="shared" si="1"/>
        <v>33778.831271897339</v>
      </c>
      <c r="L47" s="2">
        <f t="shared" si="1"/>
        <v>34507.148058412691</v>
      </c>
      <c r="M47" s="2">
        <f t="shared" si="1"/>
        <v>34538.102207785058</v>
      </c>
      <c r="N47" s="2">
        <f t="shared" si="1"/>
        <v>34423.235772609063</v>
      </c>
      <c r="O47" s="2">
        <f t="shared" si="1"/>
        <v>34373.974986066489</v>
      </c>
      <c r="P47" s="2">
        <f t="shared" si="1"/>
        <v>34336.866541191572</v>
      </c>
      <c r="Q47" s="2">
        <f t="shared" si="1"/>
        <v>34382.613518132101</v>
      </c>
      <c r="R47" s="2">
        <f t="shared" si="1"/>
        <v>34307.613189212425</v>
      </c>
      <c r="S47" s="2">
        <f t="shared" si="1"/>
        <v>34321.424072300964</v>
      </c>
      <c r="T47" s="2">
        <f t="shared" si="1"/>
        <v>34344.056883413476</v>
      </c>
      <c r="U47" s="2">
        <f t="shared" si="1"/>
        <v>34446.401379680625</v>
      </c>
      <c r="V47" s="2">
        <f t="shared" si="1"/>
        <v>34404.332296839777</v>
      </c>
      <c r="W47" s="2">
        <f t="shared" si="1"/>
        <v>34443.195886162554</v>
      </c>
      <c r="X47" s="2">
        <f t="shared" si="1"/>
        <v>34485.782751449064</v>
      </c>
      <c r="Y47" s="2">
        <f t="shared" si="1"/>
        <v>34595.328307295975</v>
      </c>
      <c r="Z47" s="2">
        <f t="shared" si="1"/>
        <v>34559.702376427696</v>
      </c>
      <c r="AA47" s="2">
        <f t="shared" si="1"/>
        <v>34603.811725425738</v>
      </c>
      <c r="AB47" s="2">
        <f t="shared" si="1"/>
        <v>34658.762703029664</v>
      </c>
      <c r="AC47" s="2">
        <f t="shared" si="1"/>
        <v>34800.791254157652</v>
      </c>
      <c r="AD47" s="2">
        <f t="shared" si="1"/>
        <v>34788.341259851353</v>
      </c>
      <c r="AE47" s="2">
        <f t="shared" si="1"/>
        <v>34857.254481121301</v>
      </c>
      <c r="AF47" s="2">
        <f t="shared" si="1"/>
        <v>34934.579535209588</v>
      </c>
      <c r="AG47" s="2">
        <f t="shared" si="1"/>
        <v>35093.183908050334</v>
      </c>
      <c r="AH47" s="2">
        <f t="shared" si="1"/>
        <v>35103.355923095893</v>
      </c>
      <c r="AI47" s="2">
        <f t="shared" si="1"/>
        <v>35197.298865651683</v>
      </c>
      <c r="AJ47" s="5"/>
    </row>
    <row r="48" spans="1:37" x14ac:dyDescent="0.35">
      <c r="E48" t="s">
        <v>1</v>
      </c>
      <c r="F48" s="2">
        <f t="shared" ref="F48:AI48" si="2">F34*$F$37*F42</f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1062.2774981317316</v>
      </c>
      <c r="K48" s="2">
        <f t="shared" si="2"/>
        <v>2110.9082774040753</v>
      </c>
      <c r="L48" s="2">
        <f t="shared" si="2"/>
        <v>2098.0618659966167</v>
      </c>
      <c r="M48" s="2">
        <f t="shared" si="2"/>
        <v>2089.2338033537371</v>
      </c>
      <c r="N48" s="2">
        <f t="shared" si="2"/>
        <v>2070.5543461114485</v>
      </c>
      <c r="O48" s="2">
        <f t="shared" si="2"/>
        <v>2055.4040678815345</v>
      </c>
      <c r="P48" s="2">
        <f t="shared" si="2"/>
        <v>2042.6019689507468</v>
      </c>
      <c r="Q48" s="2">
        <f t="shared" si="2"/>
        <v>2032.8967236893814</v>
      </c>
      <c r="R48" s="2">
        <f t="shared" si="2"/>
        <v>2016.6310603981242</v>
      </c>
      <c r="S48" s="2">
        <f t="shared" si="2"/>
        <v>2006.0586314405655</v>
      </c>
      <c r="T48" s="2">
        <f t="shared" si="2"/>
        <v>1996.3308422806153</v>
      </c>
      <c r="U48" s="2">
        <f t="shared" si="2"/>
        <v>1992.2768569083873</v>
      </c>
      <c r="V48" s="2">
        <f t="shared" si="2"/>
        <v>1979.6489667878996</v>
      </c>
      <c r="W48" s="2">
        <f t="shared" si="2"/>
        <v>1971.8532024220503</v>
      </c>
      <c r="X48" s="2">
        <f t="shared" si="2"/>
        <v>1964.3520161862305</v>
      </c>
      <c r="Y48" s="2">
        <f t="shared" si="2"/>
        <v>1958.1405444051907</v>
      </c>
      <c r="Z48" s="2">
        <f t="shared" si="2"/>
        <v>1944.3047282272469</v>
      </c>
      <c r="AA48" s="2">
        <f t="shared" si="2"/>
        <v>1935.4951929218726</v>
      </c>
      <c r="AB48" s="2">
        <f t="shared" si="2"/>
        <v>1927.7199224010053</v>
      </c>
      <c r="AC48" s="2">
        <f t="shared" si="2"/>
        <v>1924.1511233510557</v>
      </c>
      <c r="AD48" s="2">
        <f t="shared" si="2"/>
        <v>1912.0342005880893</v>
      </c>
      <c r="AE48" s="2">
        <f t="shared" si="2"/>
        <v>1904.5249652099467</v>
      </c>
      <c r="AF48" s="2">
        <f t="shared" si="2"/>
        <v>1897.483589999167</v>
      </c>
      <c r="AG48" s="2">
        <f t="shared" si="2"/>
        <v>1894.670331254144</v>
      </c>
      <c r="AH48" s="2">
        <f t="shared" si="2"/>
        <v>1883.5739926205549</v>
      </c>
      <c r="AI48" s="2">
        <f t="shared" si="2"/>
        <v>1876.9316891118806</v>
      </c>
      <c r="AJ48" s="5"/>
    </row>
    <row r="50" spans="1:35" x14ac:dyDescent="0.35">
      <c r="A50" t="s">
        <v>7</v>
      </c>
      <c r="B50" t="s">
        <v>6</v>
      </c>
      <c r="F50">
        <v>2021</v>
      </c>
      <c r="G50">
        <v>2022</v>
      </c>
      <c r="H50">
        <v>2023</v>
      </c>
      <c r="I50">
        <v>2024</v>
      </c>
      <c r="J50">
        <v>2025</v>
      </c>
      <c r="K50">
        <v>2026</v>
      </c>
      <c r="L50">
        <v>2027</v>
      </c>
      <c r="M50">
        <v>2028</v>
      </c>
      <c r="N50">
        <v>2029</v>
      </c>
      <c r="O50">
        <v>2030</v>
      </c>
      <c r="P50">
        <v>2031</v>
      </c>
      <c r="Q50">
        <v>2032</v>
      </c>
      <c r="R50">
        <v>2033</v>
      </c>
      <c r="S50">
        <v>2034</v>
      </c>
      <c r="T50">
        <v>2035</v>
      </c>
      <c r="U50">
        <v>2036</v>
      </c>
      <c r="V50">
        <v>2037</v>
      </c>
      <c r="W50">
        <v>2038</v>
      </c>
      <c r="X50">
        <v>2039</v>
      </c>
      <c r="Y50">
        <v>2040</v>
      </c>
      <c r="Z50">
        <v>2041</v>
      </c>
      <c r="AA50">
        <v>2042</v>
      </c>
      <c r="AB50">
        <v>2043</v>
      </c>
      <c r="AC50">
        <v>2044</v>
      </c>
      <c r="AD50">
        <v>2045</v>
      </c>
      <c r="AE50">
        <v>2046</v>
      </c>
      <c r="AF50">
        <v>2047</v>
      </c>
      <c r="AG50">
        <v>2048</v>
      </c>
      <c r="AH50">
        <v>2049</v>
      </c>
      <c r="AI50">
        <v>2050</v>
      </c>
    </row>
    <row r="51" spans="1:35" x14ac:dyDescent="0.35">
      <c r="A51" s="3" t="s">
        <v>9</v>
      </c>
      <c r="B51" s="3">
        <v>37</v>
      </c>
      <c r="D51" t="s">
        <v>12</v>
      </c>
      <c r="E51" t="s">
        <v>11</v>
      </c>
      <c r="F51" s="4">
        <v>19.854805936073021</v>
      </c>
      <c r="G51" s="4">
        <v>19.918767123287541</v>
      </c>
      <c r="H51" s="4">
        <v>19.703618721461226</v>
      </c>
      <c r="I51" s="4">
        <v>19.582798269580966</v>
      </c>
      <c r="J51" s="4">
        <v>19.362488584474907</v>
      </c>
      <c r="K51" s="4">
        <v>19.203949771689551</v>
      </c>
      <c r="L51" s="4">
        <v>19.68311643835624</v>
      </c>
      <c r="M51" s="4">
        <v>19.577470400728608</v>
      </c>
      <c r="N51" s="4">
        <v>19.579920091324091</v>
      </c>
      <c r="O51" s="4">
        <v>19.443573059360524</v>
      </c>
      <c r="P51" s="4">
        <v>19.650045662100688</v>
      </c>
      <c r="Q51" s="4">
        <v>20.012454462659452</v>
      </c>
      <c r="R51" s="4">
        <v>20.527636986301445</v>
      </c>
      <c r="S51" s="4">
        <v>19.301712328767096</v>
      </c>
      <c r="T51" s="4">
        <v>19.318824200913376</v>
      </c>
      <c r="U51" s="4">
        <v>19.307046903460787</v>
      </c>
      <c r="V51" s="4">
        <v>17.61494292237434</v>
      </c>
      <c r="W51" s="4">
        <v>16.815753424657554</v>
      </c>
      <c r="X51" s="4">
        <v>15.388173515981668</v>
      </c>
      <c r="Y51" s="4">
        <v>14.628847905282313</v>
      </c>
      <c r="Z51" s="4">
        <v>14.437237442922266</v>
      </c>
      <c r="AA51" s="4">
        <v>14.426849315068575</v>
      </c>
      <c r="AB51" s="4">
        <v>14.671598173516188</v>
      </c>
      <c r="AC51" s="4">
        <v>14.831762295081758</v>
      </c>
      <c r="AD51" s="4">
        <v>15.070034246575378</v>
      </c>
      <c r="AE51" s="4">
        <v>15.341027397260167</v>
      </c>
      <c r="AF51" s="4">
        <v>15.42334474885876</v>
      </c>
      <c r="AG51" s="4">
        <v>15.64723360655724</v>
      </c>
      <c r="AH51" s="4">
        <v>15.825182648401906</v>
      </c>
      <c r="AI51" s="4">
        <v>15.896210045662013</v>
      </c>
    </row>
    <row r="52" spans="1:35" x14ac:dyDescent="0.35">
      <c r="A52" s="3" t="s">
        <v>9</v>
      </c>
      <c r="B52" s="3">
        <v>38</v>
      </c>
      <c r="E52" t="s">
        <v>10</v>
      </c>
      <c r="F52" s="4">
        <v>20.105970319634839</v>
      </c>
      <c r="G52" s="4">
        <v>20.217054794520603</v>
      </c>
      <c r="H52" s="4">
        <v>20.211164383561723</v>
      </c>
      <c r="I52" s="4">
        <v>20.65691029143909</v>
      </c>
      <c r="J52" s="4">
        <v>20.682020547945132</v>
      </c>
      <c r="K52" s="4">
        <v>20.733424657534407</v>
      </c>
      <c r="L52" s="4">
        <v>21.338641552511522</v>
      </c>
      <c r="M52" s="4">
        <v>21.505669398907074</v>
      </c>
      <c r="N52" s="4">
        <v>21.678378995433736</v>
      </c>
      <c r="O52" s="4">
        <v>21.927340182648368</v>
      </c>
      <c r="P52" s="4">
        <v>22.374680365296864</v>
      </c>
      <c r="Q52" s="4">
        <v>22.835507741347914</v>
      </c>
      <c r="R52" s="4">
        <v>23.506803652968138</v>
      </c>
      <c r="S52" s="4">
        <v>23.059965753424702</v>
      </c>
      <c r="T52" s="4">
        <v>23.547363013698828</v>
      </c>
      <c r="U52" s="4">
        <v>23.861190801457074</v>
      </c>
      <c r="V52" s="4">
        <v>22.769417808219448</v>
      </c>
      <c r="W52" s="4">
        <v>22.470468036529997</v>
      </c>
      <c r="X52" s="4">
        <v>22.614086757990954</v>
      </c>
      <c r="Y52" s="4">
        <v>23.033458561020041</v>
      </c>
      <c r="Z52" s="4">
        <v>23.139486301369939</v>
      </c>
      <c r="AA52" s="4">
        <v>23.487111872146055</v>
      </c>
      <c r="AB52" s="4">
        <v>23.962043378994743</v>
      </c>
      <c r="AC52" s="4">
        <v>24.350922131147712</v>
      </c>
      <c r="AD52" s="4">
        <v>24.938082191780467</v>
      </c>
      <c r="AE52" s="4">
        <v>25.513378995433829</v>
      </c>
      <c r="AF52" s="4">
        <v>25.88936073059368</v>
      </c>
      <c r="AG52" s="4">
        <v>26.428882058287584</v>
      </c>
      <c r="AH52" s="4">
        <v>26.842602739726392</v>
      </c>
      <c r="AI52" s="4">
        <v>27.147876712328465</v>
      </c>
    </row>
    <row r="53" spans="1:35" x14ac:dyDescent="0.35">
      <c r="A53" s="3" t="s">
        <v>9</v>
      </c>
      <c r="B53" s="3">
        <v>39</v>
      </c>
      <c r="E53" t="s">
        <v>8</v>
      </c>
      <c r="F53" s="4">
        <v>20.282865296803639</v>
      </c>
      <c r="G53" s="4">
        <v>20.475867579908513</v>
      </c>
      <c r="H53" s="4">
        <v>20.844999999999924</v>
      </c>
      <c r="I53" s="4">
        <v>21.777083333333259</v>
      </c>
      <c r="J53" s="4">
        <v>22.323207762557065</v>
      </c>
      <c r="K53" s="4">
        <v>22.556952054794273</v>
      </c>
      <c r="L53" s="4">
        <v>23.222694063926891</v>
      </c>
      <c r="M53" s="4">
        <v>23.495537340619169</v>
      </c>
      <c r="N53" s="4">
        <v>23.668869863013626</v>
      </c>
      <c r="O53" s="4">
        <v>24.172077625570523</v>
      </c>
      <c r="P53" s="4">
        <v>24.652705479452159</v>
      </c>
      <c r="Q53" s="4">
        <v>25.286691712203666</v>
      </c>
      <c r="R53" s="4">
        <v>26.267945205479613</v>
      </c>
      <c r="S53" s="4">
        <v>26.461735159817259</v>
      </c>
      <c r="T53" s="4">
        <v>27.502009132420241</v>
      </c>
      <c r="U53" s="4">
        <v>28.10193533697618</v>
      </c>
      <c r="V53" s="4">
        <v>28.303299086758248</v>
      </c>
      <c r="W53" s="4">
        <v>29.149440639269312</v>
      </c>
      <c r="X53" s="4">
        <v>29.881015981735004</v>
      </c>
      <c r="Y53" s="4">
        <v>30.837522768670077</v>
      </c>
      <c r="Z53" s="4">
        <v>31.297739726027636</v>
      </c>
      <c r="AA53" s="4">
        <v>32.045114155251213</v>
      </c>
      <c r="AB53" s="4">
        <v>32.883926940639547</v>
      </c>
      <c r="AC53" s="4">
        <v>33.716347905282433</v>
      </c>
      <c r="AD53" s="4">
        <v>34.739178082191863</v>
      </c>
      <c r="AE53" s="4">
        <v>35.754611872146754</v>
      </c>
      <c r="AF53" s="4">
        <v>36.45687214611872</v>
      </c>
      <c r="AG53" s="4">
        <v>37.402242714025498</v>
      </c>
      <c r="AH53" s="4">
        <v>38.262785388127213</v>
      </c>
      <c r="AI53" s="4">
        <v>38.955091324201234</v>
      </c>
    </row>
    <row r="55" spans="1:35" x14ac:dyDescent="0.35">
      <c r="A55" t="s">
        <v>7</v>
      </c>
      <c r="B55" t="s">
        <v>6</v>
      </c>
      <c r="F55">
        <v>2021</v>
      </c>
      <c r="G55">
        <v>2022</v>
      </c>
      <c r="H55">
        <v>2023</v>
      </c>
      <c r="I55">
        <v>2024</v>
      </c>
      <c r="J55">
        <v>2025</v>
      </c>
      <c r="K55">
        <v>2026</v>
      </c>
      <c r="L55">
        <v>2027</v>
      </c>
      <c r="M55">
        <v>2028</v>
      </c>
      <c r="N55">
        <v>2029</v>
      </c>
      <c r="O55">
        <v>2030</v>
      </c>
      <c r="P55">
        <v>2031</v>
      </c>
      <c r="Q55">
        <v>2032</v>
      </c>
      <c r="R55">
        <v>2033</v>
      </c>
      <c r="S55">
        <v>2034</v>
      </c>
      <c r="T55">
        <v>2035</v>
      </c>
      <c r="U55">
        <v>2036</v>
      </c>
      <c r="V55">
        <v>2037</v>
      </c>
      <c r="W55">
        <v>2038</v>
      </c>
      <c r="X55">
        <v>2039</v>
      </c>
      <c r="Y55">
        <v>2040</v>
      </c>
      <c r="Z55">
        <v>2041</v>
      </c>
      <c r="AA55">
        <v>2042</v>
      </c>
      <c r="AB55">
        <v>2043</v>
      </c>
      <c r="AC55">
        <v>2044</v>
      </c>
      <c r="AD55">
        <v>2045</v>
      </c>
      <c r="AE55">
        <v>2046</v>
      </c>
      <c r="AF55">
        <v>2047</v>
      </c>
      <c r="AG55">
        <v>2048</v>
      </c>
      <c r="AH55">
        <v>2049</v>
      </c>
      <c r="AI55">
        <v>2050</v>
      </c>
    </row>
    <row r="56" spans="1:35" x14ac:dyDescent="0.35">
      <c r="A56" s="3" t="s">
        <v>2</v>
      </c>
      <c r="B56" s="3">
        <v>139</v>
      </c>
      <c r="D56" t="s">
        <v>5</v>
      </c>
      <c r="E56" t="s">
        <v>4</v>
      </c>
      <c r="F56" s="2">
        <f t="shared" ref="F56:AI56" si="3">F46*F$52</f>
        <v>804.97781559146767</v>
      </c>
      <c r="G56" s="2">
        <f t="shared" si="3"/>
        <v>36549.00443091285</v>
      </c>
      <c r="H56" s="2">
        <f t="shared" si="3"/>
        <v>147206.62671466352</v>
      </c>
      <c r="I56" s="2">
        <f t="shared" si="3"/>
        <v>298313.23533124692</v>
      </c>
      <c r="J56" s="2">
        <f t="shared" si="3"/>
        <v>432490.67381185334</v>
      </c>
      <c r="K56" s="2">
        <f t="shared" si="3"/>
        <v>508529.58591064619</v>
      </c>
      <c r="L56" s="2">
        <f t="shared" si="3"/>
        <v>533985.65653515619</v>
      </c>
      <c r="M56" s="2">
        <f t="shared" si="3"/>
        <v>539129.47523391538</v>
      </c>
      <c r="N56" s="2">
        <f t="shared" si="3"/>
        <v>542663.65917242575</v>
      </c>
      <c r="O56" s="2">
        <f t="shared" si="3"/>
        <v>548716.50504444132</v>
      </c>
      <c r="P56" s="2">
        <f t="shared" si="3"/>
        <v>560380.09591454035</v>
      </c>
      <c r="Q56" s="2">
        <f t="shared" si="3"/>
        <v>573399.29017768195</v>
      </c>
      <c r="R56" s="2">
        <f t="shared" si="3"/>
        <v>590206.27590508282</v>
      </c>
      <c r="S56" s="2">
        <f t="shared" si="3"/>
        <v>580289.85785731033</v>
      </c>
      <c r="T56" s="2">
        <f t="shared" si="3"/>
        <v>594065.73175571777</v>
      </c>
      <c r="U56" s="2">
        <f t="shared" si="3"/>
        <v>604670.68882283056</v>
      </c>
      <c r="V56" s="2">
        <f t="shared" si="3"/>
        <v>577603.84862625762</v>
      </c>
      <c r="W56" s="2">
        <f t="shared" si="3"/>
        <v>571767.40892593004</v>
      </c>
      <c r="X56" s="2">
        <f t="shared" si="3"/>
        <v>577173.04298798589</v>
      </c>
      <c r="Y56" s="2">
        <f t="shared" si="3"/>
        <v>590573.74170364183</v>
      </c>
      <c r="Z56" s="2">
        <f t="shared" si="3"/>
        <v>593901.92061341705</v>
      </c>
      <c r="AA56" s="2">
        <f t="shared" si="3"/>
        <v>604699.87274355267</v>
      </c>
      <c r="AB56" s="2">
        <f t="shared" si="3"/>
        <v>618932.49734175892</v>
      </c>
      <c r="AC56" s="2">
        <f t="shared" si="3"/>
        <v>632388.87406326667</v>
      </c>
      <c r="AD56" s="2">
        <f t="shared" si="3"/>
        <v>648586.47953129269</v>
      </c>
      <c r="AE56" s="2">
        <f t="shared" si="3"/>
        <v>666026.02218984161</v>
      </c>
      <c r="AF56" s="2">
        <f t="shared" si="3"/>
        <v>678503.76830231887</v>
      </c>
      <c r="AG56" s="2">
        <f t="shared" si="3"/>
        <v>696779.95742238057</v>
      </c>
      <c r="AH56" s="2">
        <f t="shared" si="3"/>
        <v>709227.26743643661</v>
      </c>
      <c r="AI56" s="2">
        <f t="shared" si="3"/>
        <v>720171.35800690739</v>
      </c>
    </row>
    <row r="57" spans="1:35" x14ac:dyDescent="0.35">
      <c r="A57" s="3" t="s">
        <v>2</v>
      </c>
      <c r="B57" s="3">
        <v>140</v>
      </c>
      <c r="E57" t="s">
        <v>3</v>
      </c>
      <c r="F57" s="2">
        <f t="shared" ref="F57:AI57" si="4">F47*F$52</f>
        <v>1586.2940490650801</v>
      </c>
      <c r="G57" s="2">
        <f t="shared" si="4"/>
        <v>38738.610716415693</v>
      </c>
      <c r="H57" s="2">
        <f t="shared" si="4"/>
        <v>167858.26809057826</v>
      </c>
      <c r="I57" s="2">
        <f t="shared" si="4"/>
        <v>375879.6164138834</v>
      </c>
      <c r="J57" s="2">
        <f t="shared" si="4"/>
        <v>583316.75140829035</v>
      </c>
      <c r="K57" s="2">
        <f t="shared" si="4"/>
        <v>700350.85319545062</v>
      </c>
      <c r="L57" s="2">
        <f t="shared" si="4"/>
        <v>736335.66341791232</v>
      </c>
      <c r="M57" s="2">
        <f t="shared" si="4"/>
        <v>742765.00774628797</v>
      </c>
      <c r="N57" s="2">
        <f t="shared" si="4"/>
        <v>746239.95132779155</v>
      </c>
      <c r="O57" s="2">
        <f t="shared" si="4"/>
        <v>753729.84294932557</v>
      </c>
      <c r="P57" s="2">
        <f t="shared" si="4"/>
        <v>768276.41360501794</v>
      </c>
      <c r="Q57" s="2">
        <f t="shared" si="4"/>
        <v>785144.43716107903</v>
      </c>
      <c r="R57" s="2">
        <f t="shared" si="4"/>
        <v>806462.32704079652</v>
      </c>
      <c r="S57" s="2">
        <f t="shared" si="4"/>
        <v>791450.86371602642</v>
      </c>
      <c r="T57" s="2">
        <f t="shared" si="4"/>
        <v>808711.97479685908</v>
      </c>
      <c r="U57" s="2">
        <f t="shared" si="4"/>
        <v>821932.15574413363</v>
      </c>
      <c r="V57" s="2">
        <f t="shared" si="4"/>
        <v>783366.61647956306</v>
      </c>
      <c r="W57" s="2">
        <f t="shared" si="4"/>
        <v>773954.73223595717</v>
      </c>
      <c r="X57" s="2">
        <f t="shared" si="4"/>
        <v>779864.48305849708</v>
      </c>
      <c r="Y57" s="2">
        <f t="shared" si="4"/>
        <v>796850.06097098545</v>
      </c>
      <c r="Z57" s="2">
        <f t="shared" si="4"/>
        <v>799693.75971877074</v>
      </c>
      <c r="AA57" s="2">
        <f t="shared" si="4"/>
        <v>812743.59719775373</v>
      </c>
      <c r="AB57" s="2">
        <f t="shared" si="4"/>
        <v>830494.77535228187</v>
      </c>
      <c r="AC57" s="2">
        <f t="shared" si="4"/>
        <v>847431.35793231928</v>
      </c>
      <c r="AD57" s="2">
        <f t="shared" si="4"/>
        <v>867554.51365388068</v>
      </c>
      <c r="AE57" s="2">
        <f t="shared" si="4"/>
        <v>889326.34431713191</v>
      </c>
      <c r="AF57" s="2">
        <f t="shared" si="4"/>
        <v>904433.93155865674</v>
      </c>
      <c r="AG57" s="2">
        <f t="shared" si="4"/>
        <v>927473.61855565803</v>
      </c>
      <c r="AH57" s="2">
        <f t="shared" si="4"/>
        <v>942265.43787488446</v>
      </c>
      <c r="AI57" s="2">
        <f t="shared" si="4"/>
        <v>955531.93021169037</v>
      </c>
    </row>
    <row r="58" spans="1:35" x14ac:dyDescent="0.35">
      <c r="A58" s="3" t="s">
        <v>2</v>
      </c>
      <c r="B58" s="3">
        <v>141</v>
      </c>
      <c r="E58" t="s">
        <v>1</v>
      </c>
      <c r="F58" s="2">
        <f t="shared" ref="F58:AI58" si="5">F48*F$52</f>
        <v>0</v>
      </c>
      <c r="G58" s="2">
        <f t="shared" si="5"/>
        <v>0</v>
      </c>
      <c r="H58" s="2">
        <f t="shared" si="5"/>
        <v>0</v>
      </c>
      <c r="I58" s="2">
        <f t="shared" si="5"/>
        <v>0</v>
      </c>
      <c r="J58" s="2">
        <f t="shared" si="5"/>
        <v>21970.045043980219</v>
      </c>
      <c r="K58" s="2">
        <f t="shared" si="5"/>
        <v>43766.357728523137</v>
      </c>
      <c r="L58" s="2">
        <f t="shared" si="5"/>
        <v>44769.790113495263</v>
      </c>
      <c r="M58" s="2">
        <f t="shared" si="5"/>
        <v>44930.371471946703</v>
      </c>
      <c r="N58" s="2">
        <f t="shared" si="5"/>
        <v>44886.261845646455</v>
      </c>
      <c r="O58" s="2">
        <f t="shared" si="5"/>
        <v>45069.544209237683</v>
      </c>
      <c r="P58" s="2">
        <f t="shared" si="5"/>
        <v>45702.566168798992</v>
      </c>
      <c r="Q58" s="2">
        <f t="shared" si="5"/>
        <v>46422.228871169682</v>
      </c>
      <c r="R58" s="2">
        <f t="shared" si="5"/>
        <v>47404.550377255633</v>
      </c>
      <c r="S58" s="2">
        <f t="shared" si="5"/>
        <v>46259.643340381466</v>
      </c>
      <c r="T58" s="2">
        <f t="shared" si="5"/>
        <v>47008.32703862479</v>
      </c>
      <c r="U58" s="2">
        <f t="shared" si="5"/>
        <v>47538.098212018223</v>
      </c>
      <c r="V58" s="2">
        <f t="shared" si="5"/>
        <v>45075.454438403627</v>
      </c>
      <c r="W58" s="2">
        <f t="shared" si="5"/>
        <v>44308.464357753997</v>
      </c>
      <c r="X58" s="2">
        <f t="shared" si="5"/>
        <v>44422.026917269868</v>
      </c>
      <c r="Y58" s="2">
        <f t="shared" si="5"/>
        <v>45102.749086210184</v>
      </c>
      <c r="Z58" s="2">
        <f t="shared" si="5"/>
        <v>44990.212624503183</v>
      </c>
      <c r="AA58" s="2">
        <f t="shared" si="5"/>
        <v>45459.192124156936</v>
      </c>
      <c r="AB58" s="2">
        <f t="shared" si="5"/>
        <v>46192.108403125269</v>
      </c>
      <c r="AC58" s="2">
        <f t="shared" si="5"/>
        <v>46854.854173281958</v>
      </c>
      <c r="AD58" s="2">
        <f t="shared" si="5"/>
        <v>47682.46604776103</v>
      </c>
      <c r="AE58" s="2">
        <f t="shared" si="5"/>
        <v>48590.867243666798</v>
      </c>
      <c r="AF58" s="2">
        <f t="shared" si="5"/>
        <v>49124.637141870349</v>
      </c>
      <c r="AG58" s="2">
        <f t="shared" si="5"/>
        <v>50074.018724052439</v>
      </c>
      <c r="AH58" s="2">
        <f t="shared" si="5"/>
        <v>50560.028414793887</v>
      </c>
      <c r="AI58" s="2">
        <f t="shared" si="5"/>
        <v>50954.710093471753</v>
      </c>
    </row>
    <row r="59" spans="1:35" x14ac:dyDescent="0.35">
      <c r="A59" s="3"/>
      <c r="B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35">
      <c r="E60" t="s">
        <v>0</v>
      </c>
      <c r="F60" s="1">
        <f t="shared" ref="F60:AI60" si="6">SUM(F56:F58)</f>
        <v>2391.2718646565477</v>
      </c>
      <c r="G60" s="1">
        <f t="shared" si="6"/>
        <v>75287.615147328543</v>
      </c>
      <c r="H60" s="1">
        <f t="shared" si="6"/>
        <v>315064.89480524178</v>
      </c>
      <c r="I60" s="1">
        <f t="shared" si="6"/>
        <v>674192.85174513026</v>
      </c>
      <c r="J60" s="1">
        <f t="shared" si="6"/>
        <v>1037777.470264124</v>
      </c>
      <c r="K60" s="1">
        <f t="shared" si="6"/>
        <v>1252646.7968346199</v>
      </c>
      <c r="L60" s="1">
        <f t="shared" si="6"/>
        <v>1315091.1100665638</v>
      </c>
      <c r="M60" s="1">
        <f t="shared" si="6"/>
        <v>1326824.8544521499</v>
      </c>
      <c r="N60" s="1">
        <f t="shared" si="6"/>
        <v>1333789.8723458638</v>
      </c>
      <c r="O60" s="1">
        <f t="shared" si="6"/>
        <v>1347515.8922030046</v>
      </c>
      <c r="P60" s="1">
        <f t="shared" si="6"/>
        <v>1374359.0756883575</v>
      </c>
      <c r="Q60" s="1">
        <f t="shared" si="6"/>
        <v>1404965.9562099308</v>
      </c>
      <c r="R60" s="1">
        <f t="shared" si="6"/>
        <v>1444073.1533231349</v>
      </c>
      <c r="S60" s="1">
        <f t="shared" si="6"/>
        <v>1418000.3649137183</v>
      </c>
      <c r="T60" s="1">
        <f t="shared" si="6"/>
        <v>1449786.0335912015</v>
      </c>
      <c r="U60" s="1">
        <f t="shared" si="6"/>
        <v>1474140.9427789822</v>
      </c>
      <c r="V60" s="1">
        <f t="shared" si="6"/>
        <v>1406045.9195442244</v>
      </c>
      <c r="W60" s="1">
        <f t="shared" si="6"/>
        <v>1390030.6055196412</v>
      </c>
      <c r="X60" s="1">
        <f t="shared" si="6"/>
        <v>1401459.5529637528</v>
      </c>
      <c r="Y60" s="1">
        <f t="shared" si="6"/>
        <v>1432526.5517608377</v>
      </c>
      <c r="Z60" s="1">
        <f t="shared" si="6"/>
        <v>1438585.8929566909</v>
      </c>
      <c r="AA60" s="1">
        <f t="shared" si="6"/>
        <v>1462902.6620654634</v>
      </c>
      <c r="AB60" s="1">
        <f t="shared" si="6"/>
        <v>1495619.3810971661</v>
      </c>
      <c r="AC60" s="1">
        <f t="shared" si="6"/>
        <v>1526675.0861688678</v>
      </c>
      <c r="AD60" s="1">
        <f t="shared" si="6"/>
        <v>1563823.4592329343</v>
      </c>
      <c r="AE60" s="1">
        <f t="shared" si="6"/>
        <v>1603943.2337506404</v>
      </c>
      <c r="AF60" s="1">
        <f t="shared" si="6"/>
        <v>1632062.3370028459</v>
      </c>
      <c r="AG60" s="1">
        <f t="shared" si="6"/>
        <v>1674327.5947020911</v>
      </c>
      <c r="AH60" s="1">
        <f t="shared" si="6"/>
        <v>1702052.733726115</v>
      </c>
      <c r="AI60" s="1">
        <f t="shared" si="6"/>
        <v>1726657.9983120696</v>
      </c>
    </row>
    <row r="62" spans="1:35" ht="60" customHeight="1" x14ac:dyDescent="0.35">
      <c r="A62" s="11" t="s">
        <v>14</v>
      </c>
      <c r="B62" s="11"/>
      <c r="C62" s="11"/>
      <c r="D62" s="11"/>
      <c r="E62" s="11"/>
    </row>
  </sheetData>
  <mergeCells count="1">
    <mergeCell ref="A62:E62"/>
  </mergeCells>
  <pageMargins left="1" right="1" top="1" bottom="1.75" header="0.5" footer="0.5"/>
  <pageSetup scale="43" fitToWidth="0" orientation="landscape" r:id="rId1"/>
  <headerFooter scaleWithDoc="0">
    <oddFooter xml:space="preserve">&amp;R&amp;"Times New Roman,Bold"&amp;12 Case Nos. 2020-00349 and 2020-00350
Attachment to Response to AG-KIUC-2 Question No. 71
Page &amp;P of &amp;N
Bellar
</oddFooter>
  </headerFooter>
  <ignoredErrors>
    <ignoredError sqref="F32:AI32 F33:AI33 F34:AI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071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A1D8993-4B2A-447E-AA42-918D14156855}"/>
</file>

<file path=customXml/itemProps2.xml><?xml version="1.0" encoding="utf-8"?>
<ds:datastoreItem xmlns:ds="http://schemas.openxmlformats.org/officeDocument/2006/customXml" ds:itemID="{E72CCA53-2927-43AA-BF77-AC47FBC817A1}"/>
</file>

<file path=customXml/itemProps3.xml><?xml version="1.0" encoding="utf-8"?>
<ds:datastoreItem xmlns:ds="http://schemas.openxmlformats.org/officeDocument/2006/customXml" ds:itemID="{7264A181-FD78-4CB3-99FE-7C8C5D0B9C43}"/>
</file>

<file path=customXml/itemProps4.xml><?xml version="1.0" encoding="utf-8"?>
<ds:datastoreItem xmlns:ds="http://schemas.openxmlformats.org/officeDocument/2006/customXml" ds:itemID="{1E684298-D529-4900-9D04-A1DAB59AF93C}"/>
</file>

<file path=customXml/itemProps5.xml><?xml version="1.0" encoding="utf-8"?>
<ds:datastoreItem xmlns:ds="http://schemas.openxmlformats.org/officeDocument/2006/customXml" ds:itemID="{AEF321A4-18E2-451D-8448-504E88DCD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ePortal Savings Calculation</vt:lpstr>
      <vt:lpstr>'ePortal Savings Calculation'!Print_Titles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2021-02-11T18:38:49Z</dcterms:created>
  <dcterms:modified xsi:type="dcterms:W3CDTF">2021-02-12T18:06:49Z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2021-02-11T18:39:47Z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3ae335ea-342f-4ca4-ac5f-09668342ed9c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