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 defaultThemeVersion="124226"/>
  <xr:revisionPtr revIDLastSave="0" documentId="13_ncr:1_{30312060-9670-4C60-8C63-39300D20AE0E}" xr6:coauthVersionLast="45" xr6:coauthVersionMax="45" xr10:uidLastSave="{00000000-0000-0000-0000-000000000000}"/>
  <bookViews>
    <workbookView xWindow="-120" yWindow="-120" windowWidth="29040" windowHeight="17640" tabRatio="690" xr2:uid="{00000000-000D-0000-FFFF-FFFF00000000}"/>
  </bookViews>
  <sheets>
    <sheet name="AG-KIUC 106" sheetId="1" r:id="rId1"/>
  </sheets>
  <definedNames>
    <definedName name="_xlnm.Print_Area" localSheetId="0">'AG-KIUC 106'!$A$1:$N$37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" i="1" l="1"/>
  <c r="N27" i="1"/>
  <c r="N21" i="1"/>
  <c r="N15" i="1"/>
  <c r="N9" i="1"/>
  <c r="N8" i="1"/>
  <c r="N32" i="1" l="1"/>
  <c r="N26" i="1"/>
  <c r="N20" i="1" l="1"/>
  <c r="N14" i="1"/>
</calcChain>
</file>

<file path=xl/sharedStrings.xml><?xml version="1.0" encoding="utf-8"?>
<sst xmlns="http://schemas.openxmlformats.org/spreadsheetml/2006/main" count="23" uniqueCount="7">
  <si>
    <t>Net Income</t>
  </si>
  <si>
    <t>Owner's equity</t>
  </si>
  <si>
    <t>LOUISVILLE GAS AND ELECTRIC COMPANY</t>
  </si>
  <si>
    <t>13 months average equity</t>
  </si>
  <si>
    <t>Note: The above numbers reflect the total Louisville Gas and Electric Company and therefore the ROE calculation includes all mechanisms.</t>
  </si>
  <si>
    <t>Earned return on common equity 2015-2019</t>
  </si>
  <si>
    <t>Earned Return on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</si>
</sst>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Fill="1"/>
    <xf numFmtId="44" fontId="3" fillId="0" borderId="0" xfId="0" applyNumberFormat="1" applyFont="1" applyFill="1"/>
    <xf numFmtId="43" fontId="3" fillId="0" borderId="0" xfId="0" applyNumberFormat="1" applyFont="1" applyFill="1"/>
    <xf numFmtId="10" fontId="3" fillId="0" borderId="0" xfId="1" applyNumberFormat="1" applyFont="1"/>
    <xf numFmtId="0" fontId="3" fillId="0" borderId="0" xfId="0" applyFont="1" applyBorder="1" applyAlignment="1">
      <alignment horizontal="center"/>
    </xf>
    <xf numFmtId="43" fontId="3" fillId="0" borderId="0" xfId="0" applyNumberFormat="1" applyFont="1"/>
    <xf numFmtId="43" fontId="3" fillId="0" borderId="0" xfId="3" applyFont="1"/>
    <xf numFmtId="0" fontId="3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0" fontId="6" fillId="0" borderId="0" xfId="1" applyNumberFormat="1" applyFont="1" applyFill="1"/>
    <xf numFmtId="10" fontId="3" fillId="0" borderId="0" xfId="1" applyNumberFormat="1" applyFont="1" applyFill="1"/>
  </cellXfs>
  <cellStyles count="4">
    <cellStyle name="Comma" xfId="3" builtinId="3"/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35"/>
  <sheetViews>
    <sheetView tabSelected="1" zoomScale="90" zoomScaleNormal="90" workbookViewId="0">
      <selection activeCell="I42" sqref="I42"/>
    </sheetView>
  </sheetViews>
  <sheetFormatPr defaultRowHeight="15.75" x14ac:dyDescent="0.25"/>
  <cols>
    <col min="1" max="1" width="26.28515625" style="1" bestFit="1" customWidth="1"/>
    <col min="2" max="2" width="18.7109375" style="1" customWidth="1"/>
    <col min="3" max="14" width="18.7109375" style="1" bestFit="1" customWidth="1"/>
    <col min="15" max="16384" width="9.140625" style="1"/>
  </cols>
  <sheetData>
    <row r="1" spans="1:20" x14ac:dyDescent="0.25">
      <c r="A1" s="12" t="s">
        <v>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0" x14ac:dyDescent="0.25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0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20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20" x14ac:dyDescent="0.25">
      <c r="A5" s="11">
        <v>2015</v>
      </c>
      <c r="B5" s="10">
        <v>42004</v>
      </c>
      <c r="C5" s="10">
        <v>42035</v>
      </c>
      <c r="D5" s="10">
        <v>42063</v>
      </c>
      <c r="E5" s="10">
        <v>42094</v>
      </c>
      <c r="F5" s="10">
        <v>42124</v>
      </c>
      <c r="G5" s="10">
        <v>42155</v>
      </c>
      <c r="H5" s="10">
        <v>42185</v>
      </c>
      <c r="I5" s="10">
        <v>42216</v>
      </c>
      <c r="J5" s="10">
        <v>42247</v>
      </c>
      <c r="K5" s="10">
        <v>42277</v>
      </c>
      <c r="L5" s="10">
        <v>42308</v>
      </c>
      <c r="M5" s="10">
        <v>42338</v>
      </c>
      <c r="N5" s="10">
        <v>42369</v>
      </c>
    </row>
    <row r="6" spans="1:20" x14ac:dyDescent="0.25">
      <c r="A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>
        <v>185419573.56999999</v>
      </c>
      <c r="P6" s="14"/>
      <c r="Q6" s="14"/>
      <c r="R6" s="14"/>
      <c r="S6" s="14"/>
      <c r="T6" s="14"/>
    </row>
    <row r="7" spans="1:20" x14ac:dyDescent="0.25">
      <c r="A7" s="2" t="s">
        <v>1</v>
      </c>
      <c r="B7" s="4">
        <v>1783850923.5899999</v>
      </c>
      <c r="C7" s="4">
        <v>1805741482.2</v>
      </c>
      <c r="D7" s="4">
        <v>1804586553.1600001</v>
      </c>
      <c r="E7" s="4">
        <v>1814410172</v>
      </c>
      <c r="F7" s="4">
        <v>1822855286.4100001</v>
      </c>
      <c r="G7" s="4">
        <v>1802223591.4000001</v>
      </c>
      <c r="H7" s="4">
        <v>1834443203.23</v>
      </c>
      <c r="I7" s="4">
        <v>1855138795.5900002</v>
      </c>
      <c r="J7" s="4">
        <v>1851728783.46</v>
      </c>
      <c r="K7" s="4">
        <v>1869697449.52</v>
      </c>
      <c r="L7" s="4">
        <v>1878925999.6800001</v>
      </c>
      <c r="M7" s="4">
        <v>1854223127.3900001</v>
      </c>
      <c r="N7" s="4">
        <v>1940270497.1600001</v>
      </c>
    </row>
    <row r="8" spans="1:20" x14ac:dyDescent="0.25">
      <c r="A8" s="5" t="s">
        <v>3</v>
      </c>
      <c r="N8" s="7">
        <f>+AVERAGE(B7:N7)</f>
        <v>1839853528.0607693</v>
      </c>
    </row>
    <row r="9" spans="1:20" x14ac:dyDescent="0.25">
      <c r="A9" s="15" t="s">
        <v>6</v>
      </c>
      <c r="N9" s="5">
        <f>+N6/N8</f>
        <v>0.10077952986042032</v>
      </c>
    </row>
    <row r="11" spans="1:20" x14ac:dyDescent="0.25">
      <c r="A11" s="11">
        <v>2016</v>
      </c>
      <c r="B11" s="9"/>
      <c r="C11" s="10">
        <v>42400</v>
      </c>
      <c r="D11" s="10">
        <v>42428</v>
      </c>
      <c r="E11" s="10">
        <v>42460</v>
      </c>
      <c r="F11" s="10">
        <v>42490</v>
      </c>
      <c r="G11" s="10">
        <v>42521</v>
      </c>
      <c r="H11" s="10">
        <v>42551</v>
      </c>
      <c r="I11" s="10">
        <v>42582</v>
      </c>
      <c r="J11" s="10">
        <v>42613</v>
      </c>
      <c r="K11" s="10">
        <v>42643</v>
      </c>
      <c r="L11" s="10">
        <v>42674</v>
      </c>
      <c r="M11" s="10">
        <v>42704</v>
      </c>
      <c r="N11" s="10">
        <v>42735</v>
      </c>
    </row>
    <row r="12" spans="1:20" x14ac:dyDescent="0.25">
      <c r="A12" s="2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>
        <v>203229487.99999994</v>
      </c>
    </row>
    <row r="13" spans="1:20" x14ac:dyDescent="0.25">
      <c r="A13" s="2" t="s">
        <v>1</v>
      </c>
      <c r="C13" s="4">
        <v>1965271975.1700001</v>
      </c>
      <c r="D13" s="4">
        <v>1958060286.3800001</v>
      </c>
      <c r="E13" s="4">
        <v>2001093734.79</v>
      </c>
      <c r="F13" s="4">
        <v>2010768040.1500001</v>
      </c>
      <c r="G13" s="4">
        <v>1985686799.3800001</v>
      </c>
      <c r="H13" s="4">
        <v>2021952791.05</v>
      </c>
      <c r="I13" s="4">
        <v>2045692166.1300001</v>
      </c>
      <c r="J13" s="4">
        <v>2043188008.1400001</v>
      </c>
      <c r="K13" s="4">
        <v>2059676648.45</v>
      </c>
      <c r="L13" s="4">
        <v>2072194561.8700001</v>
      </c>
      <c r="M13" s="4">
        <v>2043349197.26</v>
      </c>
      <c r="N13" s="4">
        <v>2086499985.1600001</v>
      </c>
    </row>
    <row r="14" spans="1:20" x14ac:dyDescent="0.25">
      <c r="A14" s="5" t="s">
        <v>3</v>
      </c>
      <c r="N14" s="7">
        <f>+AVERAGE(C13:N13,N7)</f>
        <v>2017977283.9299998</v>
      </c>
    </row>
    <row r="15" spans="1:20" x14ac:dyDescent="0.25">
      <c r="A15" s="15" t="s">
        <v>6</v>
      </c>
      <c r="N15" s="5">
        <f>+N12/N14</f>
        <v>0.10070950234098355</v>
      </c>
    </row>
    <row r="17" spans="1:14" x14ac:dyDescent="0.25">
      <c r="A17" s="11">
        <v>2017</v>
      </c>
      <c r="B17" s="9"/>
      <c r="C17" s="10">
        <v>42766</v>
      </c>
      <c r="D17" s="10">
        <v>42794</v>
      </c>
      <c r="E17" s="10">
        <v>42825</v>
      </c>
      <c r="F17" s="10">
        <v>42855</v>
      </c>
      <c r="G17" s="10">
        <v>42886</v>
      </c>
      <c r="H17" s="10">
        <v>42916</v>
      </c>
      <c r="I17" s="10">
        <v>42947</v>
      </c>
      <c r="J17" s="10">
        <v>42978</v>
      </c>
      <c r="K17" s="10">
        <v>43008</v>
      </c>
      <c r="L17" s="10">
        <v>43039</v>
      </c>
      <c r="M17" s="10">
        <v>43069</v>
      </c>
      <c r="N17" s="10">
        <v>43100</v>
      </c>
    </row>
    <row r="18" spans="1:14" x14ac:dyDescent="0.25">
      <c r="A18" s="2" t="s">
        <v>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>
        <v>214095766.49000004</v>
      </c>
    </row>
    <row r="19" spans="1:14" x14ac:dyDescent="0.25">
      <c r="A19" s="2" t="s">
        <v>1</v>
      </c>
      <c r="C19" s="4">
        <v>2108760953.9100001</v>
      </c>
      <c r="D19" s="4">
        <v>2039130855.3600001</v>
      </c>
      <c r="E19" s="4">
        <v>2053145448.3099999</v>
      </c>
      <c r="F19" s="4">
        <v>2062556163.1200001</v>
      </c>
      <c r="G19" s="4">
        <v>2042365580.03</v>
      </c>
      <c r="H19" s="4">
        <v>2061466275.8700001</v>
      </c>
      <c r="I19" s="4">
        <v>2086413338.1800001</v>
      </c>
      <c r="J19" s="4">
        <v>2080756347.8</v>
      </c>
      <c r="K19" s="4">
        <v>2098767646.1000001</v>
      </c>
      <c r="L19" s="4">
        <v>2109770575.3600001</v>
      </c>
      <c r="M19" s="4">
        <v>2083904092.8800001</v>
      </c>
      <c r="N19" s="4">
        <v>2138595751.6500001</v>
      </c>
    </row>
    <row r="20" spans="1:14" x14ac:dyDescent="0.25">
      <c r="A20" s="5" t="s">
        <v>3</v>
      </c>
      <c r="N20" s="7">
        <f>+AVERAGE(C19:N19,N13)</f>
        <v>2080933308.7484617</v>
      </c>
    </row>
    <row r="21" spans="1:14" x14ac:dyDescent="0.25">
      <c r="A21" s="15" t="s">
        <v>6</v>
      </c>
      <c r="N21" s="5">
        <f>+N18/N20</f>
        <v>0.10288449206417091</v>
      </c>
    </row>
    <row r="23" spans="1:14" x14ac:dyDescent="0.25">
      <c r="A23" s="11">
        <v>2018</v>
      </c>
      <c r="B23" s="9"/>
      <c r="C23" s="10">
        <v>43131</v>
      </c>
      <c r="D23" s="10">
        <v>43159</v>
      </c>
      <c r="E23" s="10">
        <v>43190</v>
      </c>
      <c r="F23" s="10">
        <v>43220</v>
      </c>
      <c r="G23" s="10">
        <v>43251</v>
      </c>
      <c r="H23" s="10">
        <v>43281</v>
      </c>
      <c r="I23" s="10">
        <v>43312</v>
      </c>
      <c r="J23" s="10">
        <v>43343</v>
      </c>
      <c r="K23" s="10">
        <v>43373</v>
      </c>
      <c r="L23" s="10">
        <v>43404</v>
      </c>
      <c r="M23" s="10">
        <v>43434</v>
      </c>
      <c r="N23" s="10">
        <v>43465</v>
      </c>
    </row>
    <row r="24" spans="1:14" x14ac:dyDescent="0.25">
      <c r="A24" s="1" t="s">
        <v>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>
        <v>232414253.31000006</v>
      </c>
    </row>
    <row r="25" spans="1:14" x14ac:dyDescent="0.25">
      <c r="A25" s="1" t="s">
        <v>1</v>
      </c>
      <c r="C25" s="8">
        <v>2169914497.7599998</v>
      </c>
      <c r="D25" s="8">
        <v>2189789154.0099998</v>
      </c>
      <c r="E25" s="8">
        <v>2176350425.8600001</v>
      </c>
      <c r="F25" s="8">
        <v>2185071220.9000001</v>
      </c>
      <c r="G25" s="8">
        <v>2203167408.5399995</v>
      </c>
      <c r="H25" s="8">
        <v>2222048875.8699999</v>
      </c>
      <c r="I25" s="8">
        <v>2243940321.4999995</v>
      </c>
      <c r="J25" s="8">
        <v>2267027944.23</v>
      </c>
      <c r="K25" s="8">
        <v>2256345858.1399999</v>
      </c>
      <c r="L25" s="8">
        <v>2265140050.4699998</v>
      </c>
      <c r="M25" s="8">
        <v>2276511435.4599996</v>
      </c>
      <c r="N25" s="8">
        <v>2298010004.9599996</v>
      </c>
    </row>
    <row r="26" spans="1:14" x14ac:dyDescent="0.25">
      <c r="A26" s="1" t="s">
        <v>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>
        <f>+AVERAGE(C25:N25,N19)</f>
        <v>2222454842.2576923</v>
      </c>
    </row>
    <row r="27" spans="1:14" x14ac:dyDescent="0.25">
      <c r="A27" s="15" t="s">
        <v>6</v>
      </c>
      <c r="N27" s="5">
        <f>+N24/N26</f>
        <v>0.10457546713250687</v>
      </c>
    </row>
    <row r="28" spans="1:14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A29" s="11">
        <v>2019</v>
      </c>
      <c r="B29" s="9"/>
      <c r="C29" s="10">
        <v>43496</v>
      </c>
      <c r="D29" s="10">
        <v>43524</v>
      </c>
      <c r="E29" s="10">
        <v>43555</v>
      </c>
      <c r="F29" s="10">
        <v>43585</v>
      </c>
      <c r="G29" s="10">
        <v>43616</v>
      </c>
      <c r="H29" s="10">
        <v>43646</v>
      </c>
      <c r="I29" s="10">
        <v>43677</v>
      </c>
      <c r="J29" s="10">
        <v>43708</v>
      </c>
      <c r="K29" s="10">
        <v>43738</v>
      </c>
      <c r="L29" s="10">
        <v>43769</v>
      </c>
      <c r="M29" s="10">
        <v>43799</v>
      </c>
      <c r="N29" s="10">
        <v>43830</v>
      </c>
    </row>
    <row r="30" spans="1:14" x14ac:dyDescent="0.25">
      <c r="A30" s="1" t="s">
        <v>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>
        <v>232803896.36999997</v>
      </c>
    </row>
    <row r="31" spans="1:14" x14ac:dyDescent="0.25">
      <c r="A31" s="1" t="s">
        <v>1</v>
      </c>
      <c r="C31" s="8">
        <v>2324256289.5599999</v>
      </c>
      <c r="D31" s="8">
        <v>2342724077.1799998</v>
      </c>
      <c r="E31" s="8">
        <v>2331855254.5099998</v>
      </c>
      <c r="F31" s="8">
        <v>2337558546.6599998</v>
      </c>
      <c r="G31" s="8">
        <v>2356094419.1299996</v>
      </c>
      <c r="H31" s="8">
        <v>2360037008.5599999</v>
      </c>
      <c r="I31" s="8">
        <v>2391297529.3799996</v>
      </c>
      <c r="J31" s="8">
        <v>2416305937.8799996</v>
      </c>
      <c r="K31" s="8">
        <v>2380922141.8099999</v>
      </c>
      <c r="L31" s="8">
        <v>2390857011.9099998</v>
      </c>
      <c r="M31" s="8">
        <v>2408555417.2499995</v>
      </c>
      <c r="N31" s="8">
        <v>2373813901.3299999</v>
      </c>
    </row>
    <row r="32" spans="1:14" x14ac:dyDescent="0.25">
      <c r="A32" s="1" t="s">
        <v>3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>
        <f>+AVERAGE(C31:N31,N25)</f>
        <v>2362483656.9323072</v>
      </c>
    </row>
    <row r="33" spans="1:14" x14ac:dyDescent="0.25">
      <c r="A33" s="15" t="s">
        <v>6</v>
      </c>
      <c r="N33" s="5">
        <f>+N30/N32</f>
        <v>9.8542013480972218E-2</v>
      </c>
    </row>
    <row r="34" spans="1:14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x14ac:dyDescent="0.25">
      <c r="A35" s="13" t="s">
        <v>4</v>
      </c>
      <c r="B35" s="13"/>
      <c r="C35" s="13"/>
      <c r="D35" s="13"/>
      <c r="E35" s="13"/>
      <c r="F35" s="13"/>
      <c r="G35" s="13"/>
      <c r="H35" s="13"/>
      <c r="I35" s="13"/>
      <c r="J35" s="13"/>
    </row>
  </sheetData>
  <mergeCells count="3">
    <mergeCell ref="A1:N1"/>
    <mergeCell ref="A2:N2"/>
    <mergeCell ref="A35:J35"/>
  </mergeCells>
  <pageMargins left="0.7" right="0.7" top="0.75" bottom="0.75" header="0.3" footer="0.3"/>
  <pageSetup scale="45" orientation="landscape" r:id="rId1"/>
  <headerFooter>
    <oddFooter xml:space="preserve">&amp;R&amp;"Times New Roman,Regular"&amp;12Case No. 2020-00350
Attachment to Response to AG-KIUC-1 Question No. 106
Page 1 of 1
Garrett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3" ma:contentTypeDescription="Create a new document." ma:contentTypeScope="" ma:versionID="cacfa8175316c073b911f4e929358acd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e7f21d9c579c12408c77b5d4d8fcc13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106</Data_x0020_Request_x0020_Question_x0020_No_x002e_>
    <Year xmlns="54fcda00-7b58-44a7-b108-8bd10a8a08ba">2020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General/KY Industrial Utility Customers - AG/KIUC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B6C0903E-1FF3-43C7-8231-49D7D3BA2AB3}"/>
</file>

<file path=customXml/itemProps2.xml><?xml version="1.0" encoding="utf-8"?>
<ds:datastoreItem xmlns:ds="http://schemas.openxmlformats.org/officeDocument/2006/customXml" ds:itemID="{18E27974-E990-4E54-B635-0EF102F32FF7}"/>
</file>

<file path=customXml/itemProps3.xml><?xml version="1.0" encoding="utf-8"?>
<ds:datastoreItem xmlns:ds="http://schemas.openxmlformats.org/officeDocument/2006/customXml" ds:itemID="{E7DE0BCE-7A75-4CBD-9DBC-C6F0E1709BE1}"/>
</file>

<file path=customXml/itemProps4.xml><?xml version="1.0" encoding="utf-8"?>
<ds:datastoreItem xmlns:ds="http://schemas.openxmlformats.org/officeDocument/2006/customXml" ds:itemID="{797B7C44-A950-4B68-9432-CD3856DCAF60}"/>
</file>

<file path=customXml/itemProps5.xml><?xml version="1.0" encoding="utf-8"?>
<ds:datastoreItem xmlns:ds="http://schemas.openxmlformats.org/officeDocument/2006/customXml" ds:itemID="{21F631D7-F61F-4CF7-8FFD-B77635823E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AG-KIUC 106</vt:lpstr>
      <vt:lpstr>'AG-KIUC 106'!Print_Area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2017-01-16T23:25:26Z</dcterms:created>
  <dcterms:modified xsi:type="dcterms:W3CDTF">2021-01-15T01:38:27Z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ee1c6-0c13-46fe-9f7d-d5b32ad2c571_Enabled">
    <vt:lpwstr>true</vt:lpwstr>
  </property>
  <property fmtid="{D5CDD505-2E9C-101B-9397-08002B2CF9AE}" pid="3" name="MSIP_Label_0adee1c6-0c13-46fe-9f7d-d5b32ad2c571_SetDate">
    <vt:lpwstr>2021-01-15T01:19:54Z</vt:lpwstr>
  </property>
  <property fmtid="{D5CDD505-2E9C-101B-9397-08002B2CF9AE}" pid="4" name="MSIP_Label_0adee1c6-0c13-46fe-9f7d-d5b32ad2c571_Method">
    <vt:lpwstr>Privileged</vt:lpwstr>
  </property>
  <property fmtid="{D5CDD505-2E9C-101B-9397-08002B2CF9AE}" pid="5" name="MSIP_Label_0adee1c6-0c13-46fe-9f7d-d5b32ad2c571_Name">
    <vt:lpwstr>0adee1c6-0c13-46fe-9f7d-d5b32ad2c571</vt:lpwstr>
  </property>
  <property fmtid="{D5CDD505-2E9C-101B-9397-08002B2CF9AE}" pid="6" name="MSIP_Label_0adee1c6-0c13-46fe-9f7d-d5b32ad2c571_SiteId">
    <vt:lpwstr>5ee3b0ba-a559-45ee-a69e-6d3e963a3e72</vt:lpwstr>
  </property>
  <property fmtid="{D5CDD505-2E9C-101B-9397-08002B2CF9AE}" pid="7" name="MSIP_Label_0adee1c6-0c13-46fe-9f7d-d5b32ad2c571_ActionId">
    <vt:lpwstr>f8745994-01d8-4d42-b20a-d7e0fa993e28</vt:lpwstr>
  </property>
  <property fmtid="{D5CDD505-2E9C-101B-9397-08002B2CF9AE}" pid="8" name="MSIP_Label_0adee1c6-0c13-46fe-9f7d-d5b32ad2c571_ContentBits">
    <vt:lpwstr>0</vt:lpwstr>
  </property>
  <property fmtid="{D5CDD505-2E9C-101B-9397-08002B2CF9AE}" pid="9" name="ContentTypeId">
    <vt:lpwstr>0x0101002D0103853DF7894DB347713A7250CD66</vt:lpwstr>
  </property>
</Properties>
</file>