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ates Dept\Rate Case 2020 Forward Test Year\7.  1st DR KPSC\Spanos Q56\LGE attachments\"/>
    </mc:Choice>
  </mc:AlternateContent>
  <xr:revisionPtr revIDLastSave="0" documentId="8_{2E091F77-CAEE-45A8-8A06-CB2214F50516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LGE - Table 2 (G)" sheetId="1" r:id="rId1"/>
  </sheets>
  <definedNames>
    <definedName name="_xlnm.Print_Area" localSheetId="0">'LGE - Table 2 (G)'!$A$1:$S$100</definedName>
    <definedName name="_xlnm.Print_Titles" localSheetId="0">'LGE - Table 2 (G)'!$1:$11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7" i="1" l="1"/>
  <c r="O81" i="1" l="1"/>
  <c r="M81" i="1"/>
  <c r="K81" i="1"/>
  <c r="I81" i="1"/>
  <c r="O73" i="1"/>
  <c r="M73" i="1"/>
  <c r="K73" i="1"/>
  <c r="I73" i="1"/>
  <c r="Q73" i="1" l="1"/>
  <c r="Q81" i="1"/>
  <c r="M18" i="1"/>
  <c r="O18" i="1"/>
  <c r="I18" i="1" l="1"/>
  <c r="Q18" i="1" s="1"/>
  <c r="K18" i="1"/>
  <c r="I97" i="1" l="1"/>
  <c r="I83" i="1" l="1"/>
  <c r="K83" i="1"/>
  <c r="M83" i="1"/>
  <c r="O83" i="1"/>
  <c r="Q83" i="1" s="1"/>
  <c r="O38" i="1"/>
  <c r="O46" i="1"/>
  <c r="I46" i="1"/>
  <c r="K46" i="1"/>
  <c r="I63" i="1"/>
  <c r="K63" i="1"/>
  <c r="M63" i="1"/>
  <c r="O63" i="1"/>
  <c r="Q63" i="1" s="1"/>
  <c r="K38" i="1"/>
  <c r="M38" i="1"/>
  <c r="I38" i="1"/>
  <c r="M46" i="1"/>
  <c r="Q46" i="1" l="1"/>
  <c r="Q38" i="1"/>
  <c r="K85" i="1"/>
  <c r="K99" i="1" s="1"/>
  <c r="M85" i="1"/>
  <c r="M99" i="1" s="1"/>
  <c r="I85" i="1"/>
  <c r="O85" i="1"/>
  <c r="O99" i="1" l="1"/>
  <c r="Q85" i="1"/>
  <c r="I99" i="1"/>
</calcChain>
</file>

<file path=xl/sharedStrings.xml><?xml version="1.0" encoding="utf-8"?>
<sst xmlns="http://schemas.openxmlformats.org/spreadsheetml/2006/main" count="123" uniqueCount="116">
  <si>
    <t xml:space="preserve"> </t>
  </si>
  <si>
    <t>NET</t>
  </si>
  <si>
    <t>BOOK</t>
  </si>
  <si>
    <t xml:space="preserve">CALCULATED ANNUAL </t>
  </si>
  <si>
    <t>COMPOSITE</t>
  </si>
  <si>
    <t>SURVIVOR</t>
  </si>
  <si>
    <t>SALVAGE</t>
  </si>
  <si>
    <t>ORIGINAL</t>
  </si>
  <si>
    <t>DEPRECIATION</t>
  </si>
  <si>
    <t>FUTURE</t>
  </si>
  <si>
    <t xml:space="preserve">ACCRUAL </t>
  </si>
  <si>
    <t>ACCRUAL</t>
  </si>
  <si>
    <t>REMAINING</t>
  </si>
  <si>
    <t>ACCOUNT</t>
  </si>
  <si>
    <t>CURVE</t>
  </si>
  <si>
    <t>PERCENT</t>
  </si>
  <si>
    <t>COST</t>
  </si>
  <si>
    <t>RESERVE</t>
  </si>
  <si>
    <t>ACCRUALS</t>
  </si>
  <si>
    <t>AMOUNT</t>
  </si>
  <si>
    <t>RATE</t>
  </si>
  <si>
    <t>LIFE</t>
  </si>
  <si>
    <t>(8)=(7)/(4)</t>
  </si>
  <si>
    <t>(9)=(6)/(7)</t>
  </si>
  <si>
    <t xml:space="preserve">TRANSMISSION PLANT </t>
  </si>
  <si>
    <t xml:space="preserve">    TOTAL TRANSMISSION PLANT </t>
  </si>
  <si>
    <t xml:space="preserve">DISTRIBUTION PLANT </t>
  </si>
  <si>
    <t xml:space="preserve">    TOTAL DISTRIBUTION PLANT </t>
  </si>
  <si>
    <t xml:space="preserve">GENERAL PLANT </t>
  </si>
  <si>
    <t xml:space="preserve">    TOTAL GENERAL PLANT </t>
  </si>
  <si>
    <t xml:space="preserve">PRODUCTION PLANT </t>
  </si>
  <si>
    <t xml:space="preserve">    TOTAL PRODUCTION PLANT </t>
  </si>
  <si>
    <t xml:space="preserve">    TOTAL GAS PLANT </t>
  </si>
  <si>
    <t xml:space="preserve">NONDEPRECIABLE PLANT </t>
  </si>
  <si>
    <t xml:space="preserve">LAND </t>
  </si>
  <si>
    <t xml:space="preserve">    TOTAL NONDEPRECIABLE PLANT </t>
  </si>
  <si>
    <t xml:space="preserve">RIGHTS OF WAY                                </t>
  </si>
  <si>
    <t xml:space="preserve">COMPRESSOR STATION STRUCTURES                </t>
  </si>
  <si>
    <t xml:space="preserve">MEASURING AND REGULATING STATION STRUCTURES  </t>
  </si>
  <si>
    <t xml:space="preserve">OTHER STRUCTURES                             </t>
  </si>
  <si>
    <t xml:space="preserve">STORAGE LEASEHOLDS AND RIGHTS                </t>
  </si>
  <si>
    <t xml:space="preserve">RESERVOIRS                                   </t>
  </si>
  <si>
    <t xml:space="preserve">NONRECOVERABLE NATURAL GAS                   </t>
  </si>
  <si>
    <t xml:space="preserve">WELL DRILLING                                </t>
  </si>
  <si>
    <t xml:space="preserve">WELL EQUIPMENT                               </t>
  </si>
  <si>
    <t xml:space="preserve">LINES                                        </t>
  </si>
  <si>
    <t xml:space="preserve">COMPRESSOR STATION EQUIPMENT                 </t>
  </si>
  <si>
    <t xml:space="preserve">MEASURING AND REGULATING EQUIPMENT           </t>
  </si>
  <si>
    <t xml:space="preserve">PURIFICATION EQUIPMENT                       </t>
  </si>
  <si>
    <t xml:space="preserve">OTHER EQUIPMENT                              </t>
  </si>
  <si>
    <t xml:space="preserve">RIGHTS OF WAY </t>
  </si>
  <si>
    <t xml:space="preserve">MAINS         </t>
  </si>
  <si>
    <t xml:space="preserve">OTHER DISTRIBUTION LAND RIGHTS                  </t>
  </si>
  <si>
    <t xml:space="preserve">MAINS                                           </t>
  </si>
  <si>
    <t xml:space="preserve">SERVICES                                        </t>
  </si>
  <si>
    <t xml:space="preserve">METERS                                          </t>
  </si>
  <si>
    <t xml:space="preserve">HOUSE REGULATORS                                </t>
  </si>
  <si>
    <t xml:space="preserve">OTHER EQUIPMENT                                 </t>
  </si>
  <si>
    <t xml:space="preserve">    TOTAL DEPRECIABLE PLANT </t>
  </si>
  <si>
    <t xml:space="preserve">DEPRECIABLE PLANT </t>
  </si>
  <si>
    <t>GAS PLANT</t>
  </si>
  <si>
    <t>65-R2.5</t>
  </si>
  <si>
    <t>INTANGIBLE PLANT</t>
  </si>
  <si>
    <t xml:space="preserve">    TOTAL INTANGIBLE PLANT </t>
  </si>
  <si>
    <t>STRUCTURES AND IMPROVEMENTS - CITY GATE STATION</t>
  </si>
  <si>
    <t>STRUCTURES AND IMPROVEMENTS - OTHER DISTRIBUTION</t>
  </si>
  <si>
    <t>MEASURING AND REGULATING STATION EQUIPMENT - GENERAL</t>
  </si>
  <si>
    <t>MEASURING AND REGULATING STATION EQUIPMENT - CITY GATE</t>
  </si>
  <si>
    <t>FRANCHISES AND CONSENTS</t>
  </si>
  <si>
    <t xml:space="preserve">INDUSTRIAL MEASURING AND REGULATING STATION EQUIPMENT      </t>
  </si>
  <si>
    <t>20-SQ</t>
  </si>
  <si>
    <t>65-R4</t>
  </si>
  <si>
    <t>60-R2.5</t>
  </si>
  <si>
    <t>65-R3</t>
  </si>
  <si>
    <t>75-R4</t>
  </si>
  <si>
    <t>50-SQ</t>
  </si>
  <si>
    <t>45-R0.5</t>
  </si>
  <si>
    <t>50-R2</t>
  </si>
  <si>
    <t>45-R1.5</t>
  </si>
  <si>
    <t>45-S0</t>
  </si>
  <si>
    <t>49-R2</t>
  </si>
  <si>
    <t>47-R2</t>
  </si>
  <si>
    <t>75-S3</t>
  </si>
  <si>
    <t>50-R3</t>
  </si>
  <si>
    <t>42-L1.5</t>
  </si>
  <si>
    <t>67-R2.5</t>
  </si>
  <si>
    <t>43-S0</t>
  </si>
  <si>
    <t>37-S0</t>
  </si>
  <si>
    <t>46-S0</t>
  </si>
  <si>
    <t>26-R2.5</t>
  </si>
  <si>
    <t>31-S1.5</t>
  </si>
  <si>
    <t>45-S1.5</t>
  </si>
  <si>
    <t>42-R2.5</t>
  </si>
  <si>
    <t>10-S2</t>
  </si>
  <si>
    <t>11-L3</t>
  </si>
  <si>
    <t>17-S2</t>
  </si>
  <si>
    <t>25-SQ</t>
  </si>
  <si>
    <t>15-L2.5</t>
  </si>
  <si>
    <t>24-L1.5</t>
  </si>
  <si>
    <t xml:space="preserve">TOOLS, SHOP AND GARAGE EQUIPMENT    </t>
  </si>
  <si>
    <t>LOUISVILLE GAS AND ELECTRIC COMPANY</t>
  </si>
  <si>
    <t>AND CALCULATED ANNUAL DEPRECIATION ACCRUALS RELATED TO GAS PLANT AS OF JUNE 30, 2020</t>
  </si>
  <si>
    <t>TRANSPORTATION EQUIPMENT</t>
  </si>
  <si>
    <t>CARS AND LIGHT TRUCKS</t>
  </si>
  <si>
    <t>HEAVY TRUCKS AND OTHER</t>
  </si>
  <si>
    <t xml:space="preserve">TRAILERS  </t>
  </si>
  <si>
    <t>TOTAL TRANSPORTATION EQUIPMENT</t>
  </si>
  <si>
    <t>POWER OPERATED EQUIPMENT</t>
  </si>
  <si>
    <t>LARGE MACHINERY</t>
  </si>
  <si>
    <t xml:space="preserve">OTHER     </t>
  </si>
  <si>
    <t>TOTAL POWER OPERATED EQUIPMENT</t>
  </si>
  <si>
    <t>TABLE 2.  SUMMARY OF ESTIMATED SURVIVOR CURVES, NET SALVAGE PERCENT, ORIGINAL COST, BOOK DEPRECIATION RESERVE</t>
  </si>
  <si>
    <t>ARO COST GAS UNDERGROUND STORAGE (L/B)</t>
  </si>
  <si>
    <t>ARO COST GAS UNDERGROUND STORAGE (EQUIPMENT)</t>
  </si>
  <si>
    <t>ARO COST GAS TRANSMISSION (EQUIPMENT)</t>
  </si>
  <si>
    <t>ARO COST GAS DISTRIBUTION (EQUIPMENT)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</si>
</sst>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0_);\(0\)"/>
    <numFmt numFmtId="166" formatCode="_(* #,##0.0_);_(* \(#,##0.0\);_(* &quot;-&quot;?_);_(@_)"/>
  </numFmts>
  <fonts count="11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9" fillId="0" borderId="0"/>
  </cellStyleXfs>
  <cellXfs count="100">
    <xf numFmtId="0" fontId="0" fillId="0" borderId="0" xfId="0" applyAlignment="1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/>
    <xf numFmtId="4" fontId="4" fillId="0" borderId="2" xfId="0" applyNumberFormat="1" applyFont="1" applyBorder="1" applyAlignment="1"/>
    <xf numFmtId="3" fontId="4" fillId="0" borderId="0" xfId="0" applyNumberFormat="1" applyFont="1" applyAlignment="1"/>
    <xf numFmtId="4" fontId="4" fillId="0" borderId="0" xfId="0" applyNumberFormat="1" applyFont="1" applyAlignment="1"/>
    <xf numFmtId="0" fontId="4" fillId="0" borderId="0" xfId="0" applyFont="1" applyAlignment="1"/>
    <xf numFmtId="0" fontId="5" fillId="0" borderId="0" xfId="0" applyNumberFormat="1" applyFont="1" applyAlignment="1"/>
    <xf numFmtId="0" fontId="6" fillId="0" borderId="0" xfId="0" applyNumberFormat="1" applyFont="1" applyAlignment="1">
      <alignment horizontal="left"/>
    </xf>
    <xf numFmtId="0" fontId="0" fillId="0" borderId="0" xfId="0"/>
    <xf numFmtId="164" fontId="0" fillId="0" borderId="0" xfId="0" applyNumberFormat="1"/>
    <xf numFmtId="2" fontId="0" fillId="0" borderId="0" xfId="0" applyNumberFormat="1"/>
    <xf numFmtId="3" fontId="0" fillId="0" borderId="0" xfId="0" applyNumberFormat="1"/>
    <xf numFmtId="0" fontId="0" fillId="0" borderId="0" xfId="0" applyNumberFormat="1" applyAlignment="1">
      <alignment horizontal="centerContinuous"/>
    </xf>
    <xf numFmtId="37" fontId="2" fillId="0" borderId="1" xfId="0" applyNumberFormat="1" applyFont="1" applyBorder="1" applyAlignment="1">
      <alignment horizontal="center"/>
    </xf>
    <xf numFmtId="37" fontId="0" fillId="0" borderId="0" xfId="0" applyNumberFormat="1"/>
    <xf numFmtId="37" fontId="0" fillId="0" borderId="0" xfId="0" applyNumberFormat="1" applyAlignment="1">
      <alignment horizontal="centerContinuous"/>
    </xf>
    <xf numFmtId="37" fontId="0" fillId="0" borderId="0" xfId="0" applyNumberFormat="1" applyAlignment="1"/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Continuous"/>
    </xf>
    <xf numFmtId="37" fontId="0" fillId="0" borderId="1" xfId="0" applyNumberFormat="1" applyBorder="1"/>
    <xf numFmtId="37" fontId="4" fillId="0" borderId="0" xfId="0" applyNumberFormat="1" applyFont="1" applyAlignment="1"/>
    <xf numFmtId="37" fontId="4" fillId="0" borderId="1" xfId="0" applyNumberFormat="1" applyFont="1" applyBorder="1" applyAlignment="1"/>
    <xf numFmtId="37" fontId="4" fillId="0" borderId="2" xfId="0" applyNumberFormat="1" applyFont="1" applyBorder="1" applyAlignment="1"/>
    <xf numFmtId="0" fontId="8" fillId="0" borderId="0" xfId="0" applyFont="1" applyAlignment="1">
      <alignment horizontal="centerContinuous"/>
    </xf>
    <xf numFmtId="39" fontId="1" fillId="0" borderId="0" xfId="1" applyNumberFormat="1" applyFont="1"/>
    <xf numFmtId="39" fontId="1" fillId="0" borderId="3" xfId="1" applyNumberFormat="1" applyFont="1" applyBorder="1"/>
    <xf numFmtId="39" fontId="8" fillId="0" borderId="0" xfId="1" applyNumberFormat="1" applyFont="1"/>
    <xf numFmtId="37" fontId="8" fillId="0" borderId="0" xfId="1" applyNumberFormat="1" applyFont="1"/>
    <xf numFmtId="37" fontId="0" fillId="0" borderId="3" xfId="0" applyNumberFormat="1" applyBorder="1"/>
    <xf numFmtId="0" fontId="8" fillId="0" borderId="0" xfId="0" applyFont="1" applyAlignment="1"/>
    <xf numFmtId="0" fontId="1" fillId="0" borderId="0" xfId="0" applyNumberFormat="1" applyFont="1" applyAlignment="1"/>
    <xf numFmtId="0" fontId="2" fillId="0" borderId="0" xfId="0" applyFont="1" applyAlignment="1">
      <alignment horizontal="centerContinuous"/>
    </xf>
    <xf numFmtId="0" fontId="2" fillId="0" borderId="3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left"/>
    </xf>
    <xf numFmtId="39" fontId="8" fillId="0" borderId="3" xfId="1" applyNumberFormat="1" applyFont="1" applyBorder="1"/>
    <xf numFmtId="0" fontId="8" fillId="0" borderId="0" xfId="0" applyFont="1" applyFill="1" applyAlignment="1">
      <alignment horizontal="centerContinuous"/>
    </xf>
    <xf numFmtId="165" fontId="0" fillId="0" borderId="0" xfId="0" applyNumberFormat="1" applyFill="1" applyAlignment="1">
      <alignment horizontal="centerContinuous"/>
    </xf>
    <xf numFmtId="165" fontId="2" fillId="0" borderId="0" xfId="0" applyNumberFormat="1" applyFont="1" applyFill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65" fontId="0" fillId="0" borderId="0" xfId="0" applyNumberFormat="1" applyFill="1" applyAlignment="1"/>
    <xf numFmtId="37" fontId="0" fillId="0" borderId="0" xfId="0" applyNumberFormat="1" applyFill="1"/>
    <xf numFmtId="37" fontId="0" fillId="0" borderId="0" xfId="0" applyNumberFormat="1" applyBorder="1"/>
    <xf numFmtId="37" fontId="2" fillId="0" borderId="0" xfId="0" applyNumberFormat="1" applyFont="1" applyBorder="1"/>
    <xf numFmtId="0" fontId="2" fillId="0" borderId="0" xfId="0" applyFont="1" applyFill="1" applyAlignment="1">
      <alignment horizontal="centerContinuous"/>
    </xf>
    <xf numFmtId="0" fontId="0" fillId="0" borderId="0" xfId="0" applyFill="1" applyAlignment="1"/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/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39" fontId="1" fillId="0" borderId="0" xfId="1" applyNumberFormat="1" applyFont="1" applyFill="1"/>
    <xf numFmtId="3" fontId="0" fillId="0" borderId="0" xfId="0" applyNumberFormat="1" applyFill="1"/>
    <xf numFmtId="2" fontId="0" fillId="0" borderId="0" xfId="0" applyNumberFormat="1" applyFill="1" applyAlignment="1">
      <alignment horizontal="right"/>
    </xf>
    <xf numFmtId="0" fontId="1" fillId="0" borderId="0" xfId="0" applyNumberFormat="1" applyFont="1" applyFill="1" applyAlignment="1">
      <alignment horizontal="left" indent="1"/>
    </xf>
    <xf numFmtId="0" fontId="10" fillId="0" borderId="0" xfId="0" applyFont="1" applyFill="1" applyAlignment="1"/>
    <xf numFmtId="39" fontId="1" fillId="0" borderId="3" xfId="1" applyNumberFormat="1" applyFont="1" applyFill="1" applyBorder="1"/>
    <xf numFmtId="37" fontId="0" fillId="0" borderId="3" xfId="0" applyNumberFormat="1" applyFill="1" applyBorder="1"/>
    <xf numFmtId="0" fontId="3" fillId="0" borderId="0" xfId="0" applyNumberFormat="1" applyFont="1" applyFill="1" applyAlignment="1"/>
    <xf numFmtId="2" fontId="0" fillId="0" borderId="0" xfId="0" applyNumberFormat="1" applyFill="1" applyBorder="1"/>
    <xf numFmtId="0" fontId="0" fillId="0" borderId="0" xfId="0" applyFill="1" applyBorder="1" applyAlignment="1"/>
    <xf numFmtId="0" fontId="1" fillId="0" borderId="0" xfId="0" applyNumberFormat="1" applyFont="1" applyFill="1" applyBorder="1" applyAlignment="1">
      <alignment horizontal="left" indent="1"/>
    </xf>
    <xf numFmtId="3" fontId="0" fillId="0" borderId="0" xfId="0" applyNumberFormat="1" applyFill="1" applyBorder="1"/>
    <xf numFmtId="37" fontId="0" fillId="0" borderId="0" xfId="0" applyNumberFormat="1" applyFill="1" applyBorder="1"/>
    <xf numFmtId="0" fontId="3" fillId="0" borderId="0" xfId="0" applyNumberFormat="1" applyFont="1" applyFill="1" applyBorder="1" applyAlignment="1"/>
    <xf numFmtId="39" fontId="1" fillId="0" borderId="0" xfId="1" applyNumberFormat="1" applyFont="1" applyFill="1" applyBorder="1"/>
    <xf numFmtId="0" fontId="0" fillId="0" borderId="0" xfId="0" applyFill="1"/>
    <xf numFmtId="0" fontId="6" fillId="0" borderId="0" xfId="0" applyNumberFormat="1" applyFont="1" applyFill="1" applyAlignment="1">
      <alignment horizontal="left"/>
    </xf>
    <xf numFmtId="39" fontId="8" fillId="0" borderId="3" xfId="1" applyNumberFormat="1" applyFont="1" applyFill="1" applyBorder="1"/>
    <xf numFmtId="3" fontId="4" fillId="0" borderId="0" xfId="0" applyNumberFormat="1" applyFont="1" applyFill="1" applyAlignment="1"/>
    <xf numFmtId="37" fontId="4" fillId="0" borderId="3" xfId="0" applyNumberFormat="1" applyFont="1" applyFill="1" applyBorder="1" applyAlignment="1"/>
    <xf numFmtId="37" fontId="4" fillId="0" borderId="0" xfId="0" applyNumberFormat="1" applyFont="1" applyFill="1" applyAlignment="1"/>
    <xf numFmtId="0" fontId="8" fillId="0" borderId="0" xfId="0" applyFont="1" applyFill="1" applyAlignment="1"/>
    <xf numFmtId="0" fontId="7" fillId="0" borderId="0" xfId="0" applyNumberFormat="1" applyFont="1" applyFill="1" applyAlignment="1">
      <alignment horizontal="right"/>
    </xf>
    <xf numFmtId="39" fontId="8" fillId="0" borderId="4" xfId="1" applyNumberFormat="1" applyFont="1" applyFill="1" applyBorder="1"/>
    <xf numFmtId="37" fontId="4" fillId="0" borderId="4" xfId="0" applyNumberFormat="1" applyFont="1" applyFill="1" applyBorder="1" applyAlignment="1"/>
    <xf numFmtId="43" fontId="0" fillId="0" borderId="0" xfId="0" applyNumberFormat="1"/>
    <xf numFmtId="43" fontId="8" fillId="0" borderId="0" xfId="0" applyNumberFormat="1" applyFont="1"/>
    <xf numFmtId="43" fontId="1" fillId="0" borderId="0" xfId="0" quotePrefix="1" applyNumberFormat="1" applyFont="1" applyAlignment="1">
      <alignment horizontal="center"/>
    </xf>
    <xf numFmtId="43" fontId="0" fillId="0" borderId="0" xfId="0" applyNumberFormat="1" applyFill="1"/>
    <xf numFmtId="43" fontId="0" fillId="0" borderId="0" xfId="0" applyNumberFormat="1" applyFill="1" applyBorder="1"/>
    <xf numFmtId="166" fontId="0" fillId="0" borderId="0" xfId="0" applyNumberFormat="1"/>
    <xf numFmtId="166" fontId="0" fillId="0" borderId="0" xfId="0" applyNumberFormat="1" applyAlignment="1"/>
    <xf numFmtId="166" fontId="8" fillId="0" borderId="0" xfId="0" applyNumberFormat="1" applyFont="1"/>
    <xf numFmtId="166" fontId="1" fillId="0" borderId="0" xfId="0" applyNumberFormat="1" applyFont="1" applyAlignment="1">
      <alignment horizontal="center"/>
    </xf>
    <xf numFmtId="166" fontId="0" fillId="0" borderId="0" xfId="0" applyNumberFormat="1" applyFill="1"/>
    <xf numFmtId="166" fontId="0" fillId="0" borderId="0" xfId="0" applyNumberFormat="1" applyFill="1" applyBorder="1"/>
    <xf numFmtId="166" fontId="8" fillId="0" borderId="0" xfId="0" applyNumberFormat="1" applyFont="1" applyFill="1"/>
    <xf numFmtId="166" fontId="4" fillId="0" borderId="0" xfId="0" applyNumberFormat="1" applyFont="1" applyFill="1" applyAlignment="1"/>
    <xf numFmtId="166" fontId="4" fillId="0" borderId="0" xfId="0" applyNumberFormat="1" applyFont="1" applyAlignment="1"/>
  </cellXfs>
  <cellStyles count="2">
    <cellStyle name="Normal" xfId="0" builtinId="0"/>
    <cellStyle name="Normal_Iowa ASL GPAMORT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autoPageBreaks="0"/>
  </sheetPr>
  <dimension ref="A1:S102"/>
  <sheetViews>
    <sheetView tabSelected="1" topLeftCell="A67" zoomScale="78" zoomScaleNormal="78" workbookViewId="0">
      <selection activeCell="M33" sqref="M33"/>
    </sheetView>
  </sheetViews>
  <sheetFormatPr defaultColWidth="9.77734375" defaultRowHeight="15" x14ac:dyDescent="0.2"/>
  <cols>
    <col min="1" max="1" width="9.77734375" customWidth="1"/>
    <col min="2" max="2" width="2.77734375" customWidth="1"/>
    <col min="3" max="3" width="60.21875" bestFit="1" customWidth="1"/>
    <col min="4" max="4" width="3.77734375" customWidth="1"/>
    <col min="5" max="5" width="11.77734375" customWidth="1"/>
    <col min="6" max="6" width="3.77734375" customWidth="1"/>
    <col min="7" max="7" width="9.77734375" style="51" customWidth="1"/>
    <col min="8" max="8" width="3.77734375" customWidth="1"/>
    <col min="9" max="9" width="15.77734375" customWidth="1"/>
    <col min="10" max="10" width="3.77734375" customWidth="1"/>
    <col min="11" max="11" width="15.77734375" style="26" customWidth="1"/>
    <col min="12" max="12" width="3.77734375" style="26" customWidth="1"/>
    <col min="13" max="13" width="13.77734375" style="26" customWidth="1"/>
    <col min="14" max="14" width="3.77734375" style="26" customWidth="1"/>
    <col min="15" max="15" width="12.33203125" style="26" customWidth="1"/>
    <col min="16" max="16" width="3.77734375" customWidth="1"/>
    <col min="17" max="17" width="9.88671875" bestFit="1" customWidth="1"/>
    <col min="18" max="18" width="3.77734375" customWidth="1"/>
    <col min="19" max="19" width="11.6640625" bestFit="1" customWidth="1"/>
  </cols>
  <sheetData>
    <row r="1" spans="1:19" ht="15.75" x14ac:dyDescent="0.25">
      <c r="A1" s="41" t="s">
        <v>100</v>
      </c>
      <c r="B1" s="33"/>
      <c r="C1" s="33"/>
      <c r="D1" s="33"/>
      <c r="E1" s="33"/>
      <c r="F1" s="33"/>
      <c r="G1" s="45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5.75" x14ac:dyDescent="0.25">
      <c r="A2" s="33" t="s">
        <v>60</v>
      </c>
      <c r="B2" s="33"/>
      <c r="C2" s="33"/>
      <c r="D2" s="33"/>
      <c r="E2" s="33"/>
      <c r="F2" s="33"/>
      <c r="G2" s="45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5.75" x14ac:dyDescent="0.25">
      <c r="A3" s="41"/>
      <c r="B3" s="33"/>
      <c r="C3" s="33"/>
      <c r="D3" s="33"/>
      <c r="E3" s="33"/>
      <c r="F3" s="33"/>
      <c r="G3" s="45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5.75" x14ac:dyDescent="0.25">
      <c r="A4" s="41" t="s">
        <v>111</v>
      </c>
      <c r="B4" s="33"/>
      <c r="C4" s="33"/>
      <c r="D4" s="33"/>
      <c r="E4" s="33"/>
      <c r="F4" s="33"/>
      <c r="G4" s="45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s="56" customFormat="1" ht="15.75" x14ac:dyDescent="0.25">
      <c r="A5" s="55" t="s">
        <v>101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19" ht="15.75" x14ac:dyDescent="0.25">
      <c r="A6" s="8"/>
      <c r="B6" s="22"/>
      <c r="C6" s="22"/>
      <c r="D6" s="22"/>
      <c r="E6" s="22"/>
      <c r="F6" s="22"/>
      <c r="G6" s="46"/>
      <c r="H6" s="22"/>
      <c r="I6" s="22"/>
      <c r="J6" s="22"/>
      <c r="K6" s="25"/>
      <c r="L6" s="25"/>
      <c r="M6" s="25"/>
      <c r="N6" s="25"/>
    </row>
    <row r="7" spans="1:19" ht="15.75" x14ac:dyDescent="0.25">
      <c r="A7" s="18"/>
      <c r="B7" s="15"/>
      <c r="C7" s="4"/>
      <c r="D7" s="10"/>
      <c r="E7" s="10"/>
      <c r="F7" s="10"/>
      <c r="G7" s="47" t="s">
        <v>1</v>
      </c>
      <c r="H7" s="10"/>
      <c r="I7" s="10"/>
      <c r="J7" s="10"/>
      <c r="K7" s="27" t="s">
        <v>2</v>
      </c>
      <c r="L7" s="27"/>
      <c r="M7" s="27"/>
      <c r="N7" s="27"/>
      <c r="O7" s="28" t="s">
        <v>3</v>
      </c>
      <c r="P7" s="3"/>
      <c r="Q7" s="3"/>
      <c r="R7" s="2"/>
      <c r="S7" s="10" t="s">
        <v>4</v>
      </c>
    </row>
    <row r="8" spans="1:19" ht="15.75" x14ac:dyDescent="0.25">
      <c r="A8" s="18"/>
      <c r="B8" s="15"/>
      <c r="C8" s="10"/>
      <c r="D8" s="10"/>
      <c r="E8" s="10" t="s">
        <v>5</v>
      </c>
      <c r="F8" s="10"/>
      <c r="G8" s="47" t="s">
        <v>6</v>
      </c>
      <c r="H8" s="10"/>
      <c r="I8" s="10" t="s">
        <v>7</v>
      </c>
      <c r="J8" s="10"/>
      <c r="K8" s="27" t="s">
        <v>8</v>
      </c>
      <c r="L8" s="27"/>
      <c r="M8" s="27" t="s">
        <v>9</v>
      </c>
      <c r="N8" s="27"/>
      <c r="O8" s="23" t="s">
        <v>10</v>
      </c>
      <c r="P8" s="7"/>
      <c r="Q8" s="6" t="s">
        <v>11</v>
      </c>
      <c r="R8" s="2"/>
      <c r="S8" s="10" t="s">
        <v>12</v>
      </c>
    </row>
    <row r="9" spans="1:19" ht="15.75" x14ac:dyDescent="0.25">
      <c r="A9" s="18"/>
      <c r="B9" s="15"/>
      <c r="C9" s="10" t="s">
        <v>13</v>
      </c>
      <c r="D9" s="10"/>
      <c r="E9" s="10" t="s">
        <v>14</v>
      </c>
      <c r="F9" s="10"/>
      <c r="G9" s="47" t="s">
        <v>15</v>
      </c>
      <c r="H9" s="10"/>
      <c r="I9" s="10" t="s">
        <v>16</v>
      </c>
      <c r="J9" s="10"/>
      <c r="K9" s="27" t="s">
        <v>17</v>
      </c>
      <c r="L9" s="27"/>
      <c r="M9" s="27" t="s">
        <v>18</v>
      </c>
      <c r="N9" s="27"/>
      <c r="O9" s="27" t="s">
        <v>19</v>
      </c>
      <c r="P9" s="10"/>
      <c r="Q9" s="4" t="s">
        <v>20</v>
      </c>
      <c r="R9" s="2"/>
      <c r="S9" s="10" t="s">
        <v>21</v>
      </c>
    </row>
    <row r="10" spans="1:19" ht="15.75" x14ac:dyDescent="0.25">
      <c r="A10" s="18"/>
      <c r="B10" s="15"/>
      <c r="C10" s="23">
        <v>-1</v>
      </c>
      <c r="D10" s="9"/>
      <c r="E10" s="23">
        <v>-2</v>
      </c>
      <c r="F10" s="9"/>
      <c r="G10" s="48">
        <v>-3</v>
      </c>
      <c r="H10" s="9"/>
      <c r="I10" s="23">
        <v>-4</v>
      </c>
      <c r="J10" s="9"/>
      <c r="K10" s="23">
        <v>-5</v>
      </c>
      <c r="L10" s="27"/>
      <c r="M10" s="23">
        <v>-6</v>
      </c>
      <c r="N10" s="27"/>
      <c r="O10" s="23">
        <v>-7</v>
      </c>
      <c r="P10" s="9"/>
      <c r="Q10" s="5" t="s">
        <v>22</v>
      </c>
      <c r="S10" s="5" t="s">
        <v>23</v>
      </c>
    </row>
    <row r="11" spans="1:19" ht="15.75" x14ac:dyDescent="0.25">
      <c r="A11" s="18"/>
      <c r="B11" s="15"/>
      <c r="C11" s="9"/>
      <c r="D11" s="9"/>
      <c r="E11" s="9"/>
      <c r="F11" s="9"/>
      <c r="G11" s="47"/>
      <c r="H11" s="9"/>
      <c r="I11" s="9"/>
      <c r="J11" s="9"/>
      <c r="K11" s="27"/>
      <c r="L11" s="27"/>
      <c r="M11" s="27"/>
      <c r="N11" s="27"/>
      <c r="O11" s="27"/>
      <c r="P11" s="9"/>
      <c r="Q11" s="9"/>
      <c r="S11" s="9"/>
    </row>
    <row r="12" spans="1:19" ht="15.75" x14ac:dyDescent="0.25">
      <c r="A12" s="18"/>
      <c r="C12" s="16" t="s">
        <v>59</v>
      </c>
      <c r="E12" s="2"/>
      <c r="G12" s="49"/>
      <c r="I12" s="34"/>
      <c r="K12" s="24"/>
      <c r="L12" s="24"/>
      <c r="M12" s="24"/>
      <c r="N12" s="24"/>
      <c r="O12" s="24"/>
      <c r="Q12" s="20"/>
      <c r="S12" s="19"/>
    </row>
    <row r="13" spans="1:19" x14ac:dyDescent="0.2">
      <c r="A13" s="18"/>
      <c r="E13" s="2"/>
      <c r="G13" s="49"/>
      <c r="I13" s="34"/>
      <c r="K13" s="24"/>
      <c r="L13" s="24"/>
      <c r="M13" s="24"/>
      <c r="N13" s="24"/>
      <c r="O13" s="24"/>
      <c r="Q13" s="20"/>
    </row>
    <row r="14" spans="1:19" ht="15.75" x14ac:dyDescent="0.25">
      <c r="A14" s="18"/>
      <c r="C14" s="42" t="s">
        <v>62</v>
      </c>
      <c r="E14" s="2"/>
      <c r="G14" s="49"/>
      <c r="I14" s="34"/>
      <c r="K14" s="24"/>
      <c r="L14" s="24"/>
      <c r="M14" s="24"/>
      <c r="N14" s="24"/>
      <c r="O14" s="24"/>
      <c r="Q14" s="20"/>
    </row>
    <row r="15" spans="1:19" ht="15.75" x14ac:dyDescent="0.25">
      <c r="A15" s="18"/>
      <c r="C15" s="4"/>
      <c r="E15" s="2"/>
      <c r="G15" s="49"/>
      <c r="I15" s="34"/>
      <c r="K15" s="24"/>
      <c r="L15" s="24"/>
      <c r="M15" s="24"/>
      <c r="N15" s="24"/>
      <c r="O15" s="24"/>
      <c r="Q15" s="86"/>
    </row>
    <row r="16" spans="1:19" x14ac:dyDescent="0.2">
      <c r="A16" s="20">
        <v>302</v>
      </c>
      <c r="C16" t="s">
        <v>68</v>
      </c>
      <c r="E16" s="1" t="s">
        <v>70</v>
      </c>
      <c r="G16" s="50">
        <v>0</v>
      </c>
      <c r="I16" s="35">
        <v>387.49</v>
      </c>
      <c r="J16" s="21"/>
      <c r="K16" s="38">
        <v>329</v>
      </c>
      <c r="L16" s="24"/>
      <c r="M16" s="38">
        <v>58</v>
      </c>
      <c r="N16" s="24"/>
      <c r="O16" s="38">
        <v>46</v>
      </c>
      <c r="P16" s="21"/>
      <c r="Q16" s="86">
        <v>11.87</v>
      </c>
      <c r="S16" s="91">
        <v>1.3</v>
      </c>
    </row>
    <row r="17" spans="1:19" ht="15.75" x14ac:dyDescent="0.25">
      <c r="A17" s="18"/>
      <c r="C17" s="15"/>
      <c r="E17" s="2"/>
      <c r="G17" s="49"/>
      <c r="I17" s="34"/>
      <c r="K17" s="24"/>
      <c r="L17" s="24"/>
      <c r="M17" s="24"/>
      <c r="N17" s="24"/>
      <c r="O17" s="24"/>
      <c r="Q17" s="86"/>
      <c r="S17" s="92"/>
    </row>
    <row r="18" spans="1:19" ht="15.75" x14ac:dyDescent="0.25">
      <c r="A18" s="18"/>
      <c r="C18" s="43" t="s">
        <v>63</v>
      </c>
      <c r="E18" s="2"/>
      <c r="G18" s="49"/>
      <c r="I18" s="36">
        <f>+SUBTOTAL(9,I16:I17)</f>
        <v>387.49</v>
      </c>
      <c r="J18" s="13"/>
      <c r="K18" s="30">
        <f>+SUBTOTAL(9,K16:K17)</f>
        <v>329</v>
      </c>
      <c r="L18" s="30"/>
      <c r="M18" s="30">
        <f>+SUBTOTAL(9,M16:M17)</f>
        <v>58</v>
      </c>
      <c r="N18" s="30"/>
      <c r="O18" s="30">
        <f>+SUBTOTAL(9,O16:O17)</f>
        <v>46</v>
      </c>
      <c r="P18" s="21"/>
      <c r="Q18" s="87">
        <f>ROUND(O18/I18*100,2)</f>
        <v>11.87</v>
      </c>
      <c r="R18" s="39"/>
      <c r="S18" s="93"/>
    </row>
    <row r="19" spans="1:19" ht="15.75" x14ac:dyDescent="0.25">
      <c r="A19" s="18"/>
      <c r="C19" s="43"/>
      <c r="E19" s="2"/>
      <c r="G19" s="49"/>
      <c r="I19" s="34"/>
      <c r="K19" s="24"/>
      <c r="L19" s="24"/>
      <c r="M19" s="24"/>
      <c r="N19" s="24"/>
      <c r="O19" s="24"/>
      <c r="Q19" s="86"/>
      <c r="S19" s="92"/>
    </row>
    <row r="20" spans="1:19" x14ac:dyDescent="0.2">
      <c r="A20" s="18"/>
      <c r="E20" s="2"/>
      <c r="G20" s="49"/>
      <c r="I20" s="34"/>
      <c r="K20" s="24"/>
      <c r="L20" s="24"/>
      <c r="M20" s="24"/>
      <c r="N20" s="24"/>
      <c r="O20" s="24"/>
      <c r="Q20" s="86"/>
      <c r="S20" s="92"/>
    </row>
    <row r="21" spans="1:19" ht="15.75" x14ac:dyDescent="0.25">
      <c r="A21" s="18"/>
      <c r="C21" s="4" t="s">
        <v>30</v>
      </c>
      <c r="E21" s="2"/>
      <c r="G21" s="49"/>
      <c r="I21" s="34"/>
      <c r="K21" s="24"/>
      <c r="L21" s="24"/>
      <c r="M21" s="24"/>
      <c r="N21" s="24"/>
      <c r="O21" s="24"/>
      <c r="Q21" s="86"/>
      <c r="S21" s="92"/>
    </row>
    <row r="22" spans="1:19" ht="15.75" x14ac:dyDescent="0.25">
      <c r="A22" s="18"/>
      <c r="C22" s="6"/>
      <c r="E22" s="2"/>
      <c r="G22" s="49"/>
      <c r="I22" s="34"/>
      <c r="K22" s="24"/>
      <c r="L22" s="24"/>
      <c r="M22" s="24"/>
      <c r="N22" s="24"/>
      <c r="O22" s="24"/>
      <c r="Q22" s="86"/>
      <c r="S22" s="92"/>
    </row>
    <row r="23" spans="1:19" x14ac:dyDescent="0.2">
      <c r="A23" s="20">
        <v>350.2</v>
      </c>
      <c r="C23" t="s">
        <v>36</v>
      </c>
      <c r="E23" s="1" t="s">
        <v>71</v>
      </c>
      <c r="G23" s="50">
        <v>0</v>
      </c>
      <c r="I23" s="34">
        <v>101212.49</v>
      </c>
      <c r="J23" s="21"/>
      <c r="K23" s="24">
        <v>71823</v>
      </c>
      <c r="L23" s="24"/>
      <c r="M23" s="24">
        <v>29389</v>
      </c>
      <c r="N23" s="24"/>
      <c r="O23" s="24">
        <v>554</v>
      </c>
      <c r="P23" s="21"/>
      <c r="Q23" s="86">
        <v>0.55000000000000004</v>
      </c>
      <c r="S23" s="91">
        <v>53</v>
      </c>
    </row>
    <row r="24" spans="1:19" x14ac:dyDescent="0.2">
      <c r="A24" s="20">
        <v>351.2</v>
      </c>
      <c r="C24" t="s">
        <v>37</v>
      </c>
      <c r="E24" s="1" t="s">
        <v>72</v>
      </c>
      <c r="G24" s="49">
        <v>-20</v>
      </c>
      <c r="I24" s="34">
        <v>10661701.18</v>
      </c>
      <c r="J24" s="21"/>
      <c r="K24" s="24">
        <v>1998541</v>
      </c>
      <c r="L24" s="24"/>
      <c r="M24" s="24">
        <v>10795500</v>
      </c>
      <c r="N24" s="24"/>
      <c r="O24" s="24">
        <v>210995</v>
      </c>
      <c r="P24" s="21"/>
      <c r="Q24" s="86">
        <v>1.98</v>
      </c>
      <c r="S24" s="91">
        <v>51.2</v>
      </c>
    </row>
    <row r="25" spans="1:19" x14ac:dyDescent="0.2">
      <c r="A25" s="20">
        <v>351.3</v>
      </c>
      <c r="C25" t="s">
        <v>38</v>
      </c>
      <c r="E25" s="1" t="s">
        <v>73</v>
      </c>
      <c r="G25" s="49">
        <v>-5</v>
      </c>
      <c r="I25" s="34">
        <v>33043.050000000003</v>
      </c>
      <c r="J25" s="21"/>
      <c r="K25" s="24">
        <v>17428</v>
      </c>
      <c r="L25" s="24"/>
      <c r="M25" s="24">
        <v>17267</v>
      </c>
      <c r="N25" s="24"/>
      <c r="O25" s="24">
        <v>311</v>
      </c>
      <c r="P25" s="21"/>
      <c r="Q25" s="86">
        <v>0.94</v>
      </c>
      <c r="S25" s="91">
        <v>55.5</v>
      </c>
    </row>
    <row r="26" spans="1:19" x14ac:dyDescent="0.2">
      <c r="A26" s="20">
        <v>351.4</v>
      </c>
      <c r="C26" t="s">
        <v>39</v>
      </c>
      <c r="E26" s="1" t="s">
        <v>61</v>
      </c>
      <c r="G26" s="49">
        <v>-20</v>
      </c>
      <c r="I26" s="34">
        <v>7456402.54</v>
      </c>
      <c r="J26" s="21"/>
      <c r="K26" s="52">
        <v>1269470</v>
      </c>
      <c r="L26" s="52"/>
      <c r="M26" s="52">
        <v>7678213</v>
      </c>
      <c r="N26" s="24"/>
      <c r="O26" s="24">
        <v>135132</v>
      </c>
      <c r="P26" s="21"/>
      <c r="Q26" s="86">
        <v>1.81</v>
      </c>
      <c r="S26" s="91">
        <v>56.8</v>
      </c>
    </row>
    <row r="27" spans="1:19" x14ac:dyDescent="0.2">
      <c r="A27" s="20">
        <v>352.1</v>
      </c>
      <c r="C27" t="s">
        <v>40</v>
      </c>
      <c r="E27" s="1" t="s">
        <v>74</v>
      </c>
      <c r="G27" s="50">
        <v>0</v>
      </c>
      <c r="I27" s="34">
        <v>548241.14</v>
      </c>
      <c r="J27" s="21"/>
      <c r="K27" s="52">
        <v>548241</v>
      </c>
      <c r="L27" s="52"/>
      <c r="M27" s="52">
        <v>0</v>
      </c>
      <c r="N27" s="24"/>
      <c r="O27" s="24">
        <v>0</v>
      </c>
      <c r="P27" s="21"/>
      <c r="Q27" s="88">
        <v>0</v>
      </c>
      <c r="S27" s="94">
        <v>0</v>
      </c>
    </row>
    <row r="28" spans="1:19" x14ac:dyDescent="0.2">
      <c r="A28" s="20">
        <v>352.2</v>
      </c>
      <c r="C28" t="s">
        <v>41</v>
      </c>
      <c r="E28" s="1" t="s">
        <v>71</v>
      </c>
      <c r="G28" s="50">
        <v>0</v>
      </c>
      <c r="I28" s="34">
        <v>400511.4</v>
      </c>
      <c r="J28" s="21"/>
      <c r="K28" s="52">
        <v>400511</v>
      </c>
      <c r="L28" s="52"/>
      <c r="M28" s="52">
        <v>0</v>
      </c>
      <c r="N28" s="24"/>
      <c r="O28" s="24">
        <v>0</v>
      </c>
      <c r="P28" s="21"/>
      <c r="Q28" s="88">
        <v>0</v>
      </c>
      <c r="S28" s="94">
        <v>0</v>
      </c>
    </row>
    <row r="29" spans="1:19" x14ac:dyDescent="0.2">
      <c r="A29" s="20">
        <v>352.3</v>
      </c>
      <c r="C29" t="s">
        <v>42</v>
      </c>
      <c r="E29" s="1" t="s">
        <v>75</v>
      </c>
      <c r="G29" s="50">
        <v>0</v>
      </c>
      <c r="I29" s="34">
        <v>9648855</v>
      </c>
      <c r="J29" s="21"/>
      <c r="K29" s="52">
        <v>8531757</v>
      </c>
      <c r="L29" s="52"/>
      <c r="M29" s="52">
        <v>1117098</v>
      </c>
      <c r="N29" s="24"/>
      <c r="O29" s="24">
        <v>73252</v>
      </c>
      <c r="P29" s="21"/>
      <c r="Q29" s="86">
        <v>0.76</v>
      </c>
      <c r="S29" s="91">
        <v>15.3</v>
      </c>
    </row>
    <row r="30" spans="1:19" x14ac:dyDescent="0.2">
      <c r="A30" s="20">
        <v>352.4</v>
      </c>
      <c r="C30" t="s">
        <v>43</v>
      </c>
      <c r="E30" s="1" t="s">
        <v>61</v>
      </c>
      <c r="G30" s="49">
        <v>-50</v>
      </c>
      <c r="I30" s="34">
        <v>5843091.2300000004</v>
      </c>
      <c r="J30" s="21"/>
      <c r="K30" s="52">
        <v>1625458</v>
      </c>
      <c r="L30" s="52"/>
      <c r="M30" s="52">
        <v>7139179</v>
      </c>
      <c r="N30" s="24"/>
      <c r="O30" s="24">
        <v>163256</v>
      </c>
      <c r="P30" s="21"/>
      <c r="Q30" s="86">
        <v>2.79</v>
      </c>
      <c r="S30" s="91">
        <v>43.7</v>
      </c>
    </row>
    <row r="31" spans="1:19" x14ac:dyDescent="0.2">
      <c r="A31" s="20">
        <v>352.5</v>
      </c>
      <c r="C31" t="s">
        <v>44</v>
      </c>
      <c r="E31" s="1" t="s">
        <v>76</v>
      </c>
      <c r="G31" s="49">
        <v>-50</v>
      </c>
      <c r="I31" s="34">
        <v>16339761.289999999</v>
      </c>
      <c r="J31" s="21"/>
      <c r="K31" s="52">
        <v>1585810</v>
      </c>
      <c r="L31" s="52"/>
      <c r="M31" s="52">
        <v>22923832</v>
      </c>
      <c r="N31" s="24"/>
      <c r="O31" s="24">
        <v>639442</v>
      </c>
      <c r="P31" s="21"/>
      <c r="Q31" s="86">
        <v>3.91</v>
      </c>
      <c r="S31" s="91">
        <v>35.799999999999997</v>
      </c>
    </row>
    <row r="32" spans="1:19" x14ac:dyDescent="0.2">
      <c r="A32" s="20">
        <v>353</v>
      </c>
      <c r="C32" t="s">
        <v>45</v>
      </c>
      <c r="E32" s="1" t="s">
        <v>77</v>
      </c>
      <c r="G32" s="49">
        <v>-20</v>
      </c>
      <c r="I32" s="34">
        <v>28179530.210000001</v>
      </c>
      <c r="J32" s="21"/>
      <c r="K32" s="24">
        <v>10055203</v>
      </c>
      <c r="L32" s="24"/>
      <c r="M32" s="24">
        <v>23760233</v>
      </c>
      <c r="N32" s="24"/>
      <c r="O32" s="24">
        <v>606950</v>
      </c>
      <c r="P32" s="21"/>
      <c r="Q32" s="86">
        <v>2.15</v>
      </c>
      <c r="S32" s="91">
        <v>39.1</v>
      </c>
    </row>
    <row r="33" spans="1:19" x14ac:dyDescent="0.2">
      <c r="A33" s="20">
        <v>354</v>
      </c>
      <c r="C33" t="s">
        <v>46</v>
      </c>
      <c r="E33" s="1" t="s">
        <v>78</v>
      </c>
      <c r="G33" s="49">
        <v>-15</v>
      </c>
      <c r="I33" s="34">
        <v>67101600.609999999</v>
      </c>
      <c r="J33" s="21"/>
      <c r="K33" s="24">
        <v>11327315</v>
      </c>
      <c r="L33" s="24"/>
      <c r="M33" s="24">
        <v>65839526</v>
      </c>
      <c r="N33" s="24"/>
      <c r="O33" s="24">
        <v>1705668</v>
      </c>
      <c r="P33" s="21"/>
      <c r="Q33" s="86">
        <v>2.54</v>
      </c>
      <c r="S33" s="91">
        <v>38.6</v>
      </c>
    </row>
    <row r="34" spans="1:19" x14ac:dyDescent="0.2">
      <c r="A34" s="20">
        <v>355</v>
      </c>
      <c r="C34" t="s">
        <v>47</v>
      </c>
      <c r="E34" s="1" t="s">
        <v>79</v>
      </c>
      <c r="G34" s="49">
        <v>-20</v>
      </c>
      <c r="I34" s="34">
        <v>2738629.03</v>
      </c>
      <c r="J34" s="21"/>
      <c r="K34" s="24">
        <v>441124</v>
      </c>
      <c r="L34" s="24"/>
      <c r="M34" s="24">
        <v>2845231</v>
      </c>
      <c r="N34" s="24"/>
      <c r="O34" s="24">
        <v>72925</v>
      </c>
      <c r="P34" s="21"/>
      <c r="Q34" s="86">
        <v>2.66</v>
      </c>
      <c r="S34" s="91">
        <v>39</v>
      </c>
    </row>
    <row r="35" spans="1:19" x14ac:dyDescent="0.2">
      <c r="A35" s="20">
        <v>356</v>
      </c>
      <c r="C35" t="s">
        <v>48</v>
      </c>
      <c r="E35" s="1" t="s">
        <v>80</v>
      </c>
      <c r="G35" s="49">
        <v>-30</v>
      </c>
      <c r="I35" s="34">
        <v>27989048</v>
      </c>
      <c r="J35" s="21"/>
      <c r="K35" s="24">
        <v>7380361</v>
      </c>
      <c r="L35" s="24"/>
      <c r="M35" s="24">
        <v>29005401</v>
      </c>
      <c r="N35" s="24"/>
      <c r="O35" s="24">
        <v>715616</v>
      </c>
      <c r="P35" s="21"/>
      <c r="Q35" s="86">
        <v>2.56</v>
      </c>
      <c r="S35" s="91">
        <v>40.5</v>
      </c>
    </row>
    <row r="36" spans="1:19" x14ac:dyDescent="0.2">
      <c r="A36" s="20">
        <v>357</v>
      </c>
      <c r="C36" s="11" t="s">
        <v>49</v>
      </c>
      <c r="E36" s="1" t="s">
        <v>81</v>
      </c>
      <c r="G36" s="49">
        <v>-10</v>
      </c>
      <c r="I36" s="35">
        <v>4967137.16</v>
      </c>
      <c r="J36" s="21"/>
      <c r="K36" s="24">
        <v>823728</v>
      </c>
      <c r="L36" s="24"/>
      <c r="M36" s="24">
        <v>4640123</v>
      </c>
      <c r="N36" s="24"/>
      <c r="O36" s="24">
        <v>116840</v>
      </c>
      <c r="P36" s="21"/>
      <c r="Q36" s="86">
        <v>2.35</v>
      </c>
      <c r="S36" s="91">
        <v>39.700000000000003</v>
      </c>
    </row>
    <row r="37" spans="1:19" x14ac:dyDescent="0.2">
      <c r="A37" s="20"/>
      <c r="E37" s="1"/>
      <c r="G37" s="49"/>
      <c r="I37" s="34"/>
      <c r="J37" s="21"/>
      <c r="K37" s="29"/>
      <c r="L37" s="24"/>
      <c r="M37" s="29"/>
      <c r="N37" s="24"/>
      <c r="O37" s="29"/>
      <c r="P37" s="21"/>
      <c r="Q37" s="86"/>
      <c r="S37" s="91"/>
    </row>
    <row r="38" spans="1:19" ht="15.75" x14ac:dyDescent="0.25">
      <c r="A38" s="20"/>
      <c r="C38" s="17" t="s">
        <v>31</v>
      </c>
      <c r="E38" s="10"/>
      <c r="F38" s="15"/>
      <c r="G38" s="47"/>
      <c r="H38" s="15"/>
      <c r="I38" s="36">
        <f>+SUBTOTAL(9,I23:I37)</f>
        <v>182008764.32999998</v>
      </c>
      <c r="J38" s="13"/>
      <c r="K38" s="30">
        <f>+SUBTOTAL(9,K23:K37)</f>
        <v>46076770</v>
      </c>
      <c r="L38" s="30"/>
      <c r="M38" s="30">
        <f>+SUBTOTAL(9,M23:M37)</f>
        <v>175790992</v>
      </c>
      <c r="N38" s="30"/>
      <c r="O38" s="30">
        <f>+SUBTOTAL(9,O23:O37)</f>
        <v>4440941</v>
      </c>
      <c r="P38" s="21"/>
      <c r="Q38" s="87">
        <f>ROUND(O38/I38*100,2)</f>
        <v>2.44</v>
      </c>
      <c r="R38" s="39"/>
      <c r="S38" s="93"/>
    </row>
    <row r="39" spans="1:19" ht="15.75" x14ac:dyDescent="0.25">
      <c r="A39" s="20"/>
      <c r="C39" s="17"/>
      <c r="E39" s="10"/>
      <c r="F39" s="15"/>
      <c r="G39" s="47"/>
      <c r="H39" s="15"/>
      <c r="I39" s="34"/>
      <c r="J39" s="13"/>
      <c r="K39" s="30"/>
      <c r="L39" s="30"/>
      <c r="M39" s="30"/>
      <c r="N39" s="30"/>
      <c r="O39" s="30"/>
      <c r="P39" s="21"/>
      <c r="Q39" s="86"/>
      <c r="S39" s="91"/>
    </row>
    <row r="40" spans="1:19" ht="15.75" x14ac:dyDescent="0.25">
      <c r="A40" s="20"/>
      <c r="C40" s="15"/>
      <c r="E40" s="10"/>
      <c r="F40" s="15"/>
      <c r="G40" s="47"/>
      <c r="H40" s="15"/>
      <c r="I40" s="34"/>
      <c r="J40" s="13"/>
      <c r="K40" s="30"/>
      <c r="L40" s="30"/>
      <c r="M40" s="30"/>
      <c r="N40" s="30"/>
      <c r="O40" s="30"/>
      <c r="P40" s="21"/>
      <c r="Q40" s="86"/>
      <c r="S40" s="91"/>
    </row>
    <row r="41" spans="1:19" ht="15.75" x14ac:dyDescent="0.25">
      <c r="A41" s="20"/>
      <c r="B41" s="18"/>
      <c r="C41" s="4" t="s">
        <v>24</v>
      </c>
      <c r="D41" s="18"/>
      <c r="E41" s="2"/>
      <c r="F41" s="18"/>
      <c r="G41" s="49"/>
      <c r="H41" s="18"/>
      <c r="I41" s="34"/>
      <c r="J41" s="21"/>
      <c r="K41" s="24"/>
      <c r="L41" s="24"/>
      <c r="M41" s="24"/>
      <c r="N41" s="24"/>
      <c r="O41" s="24"/>
      <c r="P41" s="21"/>
      <c r="Q41" s="86"/>
      <c r="R41" s="18"/>
      <c r="S41" s="91"/>
    </row>
    <row r="42" spans="1:19" ht="15.75" x14ac:dyDescent="0.25">
      <c r="A42" s="20"/>
      <c r="C42" s="6"/>
      <c r="E42" s="2"/>
      <c r="G42" s="49"/>
      <c r="I42" s="34"/>
      <c r="J42" s="21"/>
      <c r="K42" s="24"/>
      <c r="L42" s="24"/>
      <c r="M42" s="24"/>
      <c r="N42" s="24"/>
      <c r="O42" s="24"/>
      <c r="P42" s="21"/>
      <c r="Q42" s="86"/>
      <c r="S42" s="91"/>
    </row>
    <row r="43" spans="1:19" x14ac:dyDescent="0.2">
      <c r="A43" s="20">
        <v>365.2</v>
      </c>
      <c r="C43" t="s">
        <v>50</v>
      </c>
      <c r="E43" s="1" t="s">
        <v>74</v>
      </c>
      <c r="G43" s="50">
        <v>0</v>
      </c>
      <c r="I43" s="34">
        <v>220659.05</v>
      </c>
      <c r="J43" s="21"/>
      <c r="K43" s="24">
        <v>211882</v>
      </c>
      <c r="L43" s="24"/>
      <c r="M43" s="24">
        <v>8777</v>
      </c>
      <c r="N43" s="24"/>
      <c r="O43" s="24">
        <v>247</v>
      </c>
      <c r="P43" s="21"/>
      <c r="Q43" s="86">
        <v>0.11</v>
      </c>
      <c r="S43" s="91">
        <v>35.5</v>
      </c>
    </row>
    <row r="44" spans="1:19" x14ac:dyDescent="0.2">
      <c r="A44" s="20">
        <v>367</v>
      </c>
      <c r="C44" s="11" t="s">
        <v>51</v>
      </c>
      <c r="E44" s="1" t="s">
        <v>61</v>
      </c>
      <c r="G44" s="49">
        <v>-40</v>
      </c>
      <c r="I44" s="35">
        <v>60204782.68</v>
      </c>
      <c r="J44" s="21"/>
      <c r="K44" s="24">
        <v>14420032</v>
      </c>
      <c r="L44" s="24"/>
      <c r="M44" s="24">
        <v>69866664</v>
      </c>
      <c r="N44" s="24"/>
      <c r="O44" s="24">
        <v>1329465</v>
      </c>
      <c r="P44" s="21"/>
      <c r="Q44" s="86">
        <v>2.21</v>
      </c>
      <c r="S44" s="91">
        <v>52.6</v>
      </c>
    </row>
    <row r="45" spans="1:19" ht="15.75" x14ac:dyDescent="0.25">
      <c r="A45" s="20"/>
      <c r="C45" s="15"/>
      <c r="E45" s="10"/>
      <c r="F45" s="15"/>
      <c r="G45" s="47"/>
      <c r="H45" s="15"/>
      <c r="I45" s="34"/>
      <c r="J45" s="13"/>
      <c r="K45" s="31"/>
      <c r="L45" s="30"/>
      <c r="M45" s="31"/>
      <c r="N45" s="30"/>
      <c r="O45" s="31"/>
      <c r="P45" s="21"/>
      <c r="Q45" s="86"/>
      <c r="S45" s="91"/>
    </row>
    <row r="46" spans="1:19" ht="15.75" x14ac:dyDescent="0.25">
      <c r="A46" s="20"/>
      <c r="C46" s="17" t="s">
        <v>25</v>
      </c>
      <c r="E46" s="2"/>
      <c r="G46" s="49"/>
      <c r="I46" s="36">
        <f>+SUBTOTAL(9,I43:I45)</f>
        <v>60425441.729999997</v>
      </c>
      <c r="J46" s="13"/>
      <c r="K46" s="30">
        <f>+SUBTOTAL(9,K43:K45)</f>
        <v>14631914</v>
      </c>
      <c r="L46" s="30"/>
      <c r="M46" s="30">
        <f>+SUBTOTAL(9,M43:M45)</f>
        <v>69875441</v>
      </c>
      <c r="N46" s="30"/>
      <c r="O46" s="30">
        <f>+SUBTOTAL(9,O43:O45)</f>
        <v>1329712</v>
      </c>
      <c r="P46" s="21"/>
      <c r="Q46" s="87">
        <f>ROUND(O46/I46*100,2)</f>
        <v>2.2000000000000002</v>
      </c>
      <c r="R46" s="39"/>
      <c r="S46" s="93"/>
    </row>
    <row r="47" spans="1:19" ht="15.75" x14ac:dyDescent="0.25">
      <c r="A47" s="20"/>
      <c r="C47" s="15"/>
      <c r="E47" s="10"/>
      <c r="F47" s="15"/>
      <c r="G47" s="47"/>
      <c r="H47" s="15"/>
      <c r="I47" s="34"/>
      <c r="J47" s="13"/>
      <c r="K47" s="30"/>
      <c r="L47" s="30"/>
      <c r="M47" s="30"/>
      <c r="N47" s="30"/>
      <c r="O47" s="30"/>
      <c r="P47" s="21"/>
      <c r="Q47" s="86"/>
      <c r="S47" s="91"/>
    </row>
    <row r="48" spans="1:19" ht="15.75" x14ac:dyDescent="0.25">
      <c r="A48" s="20"/>
      <c r="C48" s="15"/>
      <c r="E48" s="10"/>
      <c r="F48" s="15"/>
      <c r="G48" s="47"/>
      <c r="H48" s="15"/>
      <c r="I48" s="34"/>
      <c r="J48" s="13"/>
      <c r="K48" s="30"/>
      <c r="L48" s="30"/>
      <c r="M48" s="30"/>
      <c r="N48" s="30"/>
      <c r="O48" s="30"/>
      <c r="P48" s="21"/>
      <c r="Q48" s="86"/>
      <c r="S48" s="91"/>
    </row>
    <row r="49" spans="1:19" ht="15.75" x14ac:dyDescent="0.25">
      <c r="A49" s="20"/>
      <c r="C49" s="4" t="s">
        <v>26</v>
      </c>
      <c r="E49" s="2"/>
      <c r="G49" s="49"/>
      <c r="I49" s="34"/>
      <c r="J49" s="21"/>
      <c r="K49" s="52"/>
      <c r="L49" s="52"/>
      <c r="M49" s="52"/>
      <c r="N49" s="24"/>
      <c r="O49" s="24"/>
      <c r="P49" s="21"/>
      <c r="Q49" s="86"/>
      <c r="S49" s="91"/>
    </row>
    <row r="50" spans="1:19" ht="15.75" x14ac:dyDescent="0.25">
      <c r="A50" s="20"/>
      <c r="C50" s="6"/>
      <c r="E50" s="2"/>
      <c r="G50" s="49"/>
      <c r="I50" s="34"/>
      <c r="J50" s="21"/>
      <c r="K50" s="52"/>
      <c r="L50" s="52"/>
      <c r="M50" s="52"/>
      <c r="N50" s="24"/>
      <c r="O50" s="24"/>
      <c r="P50" s="21"/>
      <c r="Q50" s="86"/>
      <c r="S50" s="91"/>
    </row>
    <row r="51" spans="1:19" x14ac:dyDescent="0.2">
      <c r="A51" s="20">
        <v>374.22</v>
      </c>
      <c r="C51" t="s">
        <v>52</v>
      </c>
      <c r="E51" s="1" t="s">
        <v>82</v>
      </c>
      <c r="G51" s="50">
        <v>0</v>
      </c>
      <c r="I51" s="34">
        <v>74018.23</v>
      </c>
      <c r="J51" s="21"/>
      <c r="K51" s="52">
        <v>74018</v>
      </c>
      <c r="L51" s="52"/>
      <c r="M51" s="52">
        <v>0</v>
      </c>
      <c r="N51" s="24"/>
      <c r="O51" s="24">
        <v>0</v>
      </c>
      <c r="P51" s="21"/>
      <c r="Q51" s="88">
        <v>0</v>
      </c>
      <c r="S51" s="94">
        <v>0</v>
      </c>
    </row>
    <row r="52" spans="1:19" x14ac:dyDescent="0.2">
      <c r="A52" s="20">
        <v>375.1</v>
      </c>
      <c r="C52" t="s">
        <v>64</v>
      </c>
      <c r="E52" s="1" t="s">
        <v>83</v>
      </c>
      <c r="G52" s="49">
        <v>-20</v>
      </c>
      <c r="I52" s="34">
        <v>519543.44</v>
      </c>
      <c r="J52" s="21"/>
      <c r="K52" s="52">
        <v>113048</v>
      </c>
      <c r="L52" s="52"/>
      <c r="M52" s="52">
        <v>510404</v>
      </c>
      <c r="N52" s="24"/>
      <c r="O52" s="24">
        <v>14437</v>
      </c>
      <c r="P52" s="21"/>
      <c r="Q52" s="86">
        <v>2.78</v>
      </c>
      <c r="S52" s="91">
        <v>35.4</v>
      </c>
    </row>
    <row r="53" spans="1:19" x14ac:dyDescent="0.2">
      <c r="A53" s="20">
        <v>375.2</v>
      </c>
      <c r="C53" t="s">
        <v>65</v>
      </c>
      <c r="E53" s="1" t="s">
        <v>84</v>
      </c>
      <c r="G53" s="49">
        <v>-20</v>
      </c>
      <c r="I53" s="34">
        <v>765267.96</v>
      </c>
      <c r="J53" s="21"/>
      <c r="K53" s="52">
        <v>352566</v>
      </c>
      <c r="L53" s="52"/>
      <c r="M53" s="52">
        <v>565756</v>
      </c>
      <c r="N53" s="24"/>
      <c r="O53" s="24">
        <v>18878</v>
      </c>
      <c r="P53" s="21"/>
      <c r="Q53" s="86">
        <v>2.4700000000000002</v>
      </c>
      <c r="S53" s="91">
        <v>30</v>
      </c>
    </row>
    <row r="54" spans="1:19" x14ac:dyDescent="0.2">
      <c r="A54" s="20">
        <v>376</v>
      </c>
      <c r="C54" t="s">
        <v>53</v>
      </c>
      <c r="E54" s="1" t="s">
        <v>85</v>
      </c>
      <c r="G54" s="49">
        <v>-40</v>
      </c>
      <c r="I54" s="34">
        <v>443944388.29000002</v>
      </c>
      <c r="J54" s="21"/>
      <c r="K54" s="52">
        <v>150266657</v>
      </c>
      <c r="L54" s="52"/>
      <c r="M54" s="52">
        <v>471255487</v>
      </c>
      <c r="N54" s="24"/>
      <c r="O54" s="24">
        <v>9180586</v>
      </c>
      <c r="P54" s="21"/>
      <c r="Q54" s="86">
        <v>2.0699999999999998</v>
      </c>
      <c r="S54" s="91">
        <v>51.3</v>
      </c>
    </row>
    <row r="55" spans="1:19" x14ac:dyDescent="0.2">
      <c r="A55" s="20">
        <v>378</v>
      </c>
      <c r="C55" t="s">
        <v>66</v>
      </c>
      <c r="E55" s="1" t="s">
        <v>86</v>
      </c>
      <c r="G55" s="49">
        <v>-20</v>
      </c>
      <c r="I55" s="34">
        <v>30245523.949999999</v>
      </c>
      <c r="J55" s="21"/>
      <c r="K55" s="24">
        <v>2928855</v>
      </c>
      <c r="L55" s="24"/>
      <c r="M55" s="24">
        <v>33365774</v>
      </c>
      <c r="N55" s="24"/>
      <c r="O55" s="24">
        <v>930687</v>
      </c>
      <c r="P55" s="21"/>
      <c r="Q55" s="86">
        <v>3.08</v>
      </c>
      <c r="S55" s="91">
        <v>35.9</v>
      </c>
    </row>
    <row r="56" spans="1:19" x14ac:dyDescent="0.2">
      <c r="A56" s="20">
        <v>379</v>
      </c>
      <c r="C56" t="s">
        <v>67</v>
      </c>
      <c r="E56" s="1" t="s">
        <v>87</v>
      </c>
      <c r="G56" s="49">
        <v>-40</v>
      </c>
      <c r="I56" s="34">
        <v>13757154.119999999</v>
      </c>
      <c r="J56" s="21"/>
      <c r="K56" s="24">
        <v>1546565</v>
      </c>
      <c r="L56" s="24"/>
      <c r="M56" s="24">
        <v>17713451</v>
      </c>
      <c r="N56" s="24"/>
      <c r="O56" s="24">
        <v>593727</v>
      </c>
      <c r="P56" s="21"/>
      <c r="Q56" s="86">
        <v>4.32</v>
      </c>
      <c r="S56" s="91">
        <v>29.8</v>
      </c>
    </row>
    <row r="57" spans="1:19" x14ac:dyDescent="0.2">
      <c r="A57" s="20">
        <v>380</v>
      </c>
      <c r="C57" s="11" t="s">
        <v>54</v>
      </c>
      <c r="E57" s="1" t="s">
        <v>88</v>
      </c>
      <c r="G57" s="49">
        <v>-55</v>
      </c>
      <c r="I57" s="34">
        <v>449459091.82999998</v>
      </c>
      <c r="J57" s="21"/>
      <c r="K57" s="24">
        <v>141009250</v>
      </c>
      <c r="L57" s="24"/>
      <c r="M57" s="24">
        <v>555652342</v>
      </c>
      <c r="N57" s="24"/>
      <c r="O57" s="24">
        <v>14259475</v>
      </c>
      <c r="P57" s="21"/>
      <c r="Q57" s="86">
        <v>3.17</v>
      </c>
      <c r="S57" s="91">
        <v>39</v>
      </c>
    </row>
    <row r="58" spans="1:19" x14ac:dyDescent="0.2">
      <c r="A58" s="20">
        <v>381</v>
      </c>
      <c r="C58" s="11" t="s">
        <v>55</v>
      </c>
      <c r="E58" s="1" t="s">
        <v>89</v>
      </c>
      <c r="G58" s="49">
        <v>-10</v>
      </c>
      <c r="I58" s="34">
        <v>64031905.619999997</v>
      </c>
      <c r="J58" s="21"/>
      <c r="K58" s="24">
        <v>14714042</v>
      </c>
      <c r="L58" s="24"/>
      <c r="M58" s="24">
        <v>55721054</v>
      </c>
      <c r="N58" s="24"/>
      <c r="O58" s="24">
        <v>3368120</v>
      </c>
      <c r="P58" s="21"/>
      <c r="Q58" s="86">
        <v>5.26</v>
      </c>
      <c r="S58" s="91">
        <v>16.5</v>
      </c>
    </row>
    <row r="59" spans="1:19" x14ac:dyDescent="0.2">
      <c r="A59" s="20">
        <v>383</v>
      </c>
      <c r="C59" t="s">
        <v>56</v>
      </c>
      <c r="E59" s="1" t="s">
        <v>90</v>
      </c>
      <c r="G59" s="49">
        <v>-10</v>
      </c>
      <c r="I59" s="34">
        <v>27563936.649999999</v>
      </c>
      <c r="J59" s="21"/>
      <c r="K59" s="24">
        <v>7992049</v>
      </c>
      <c r="L59" s="24"/>
      <c r="M59" s="24">
        <v>22328281</v>
      </c>
      <c r="N59" s="24"/>
      <c r="O59" s="24">
        <v>1039520</v>
      </c>
      <c r="P59" s="21"/>
      <c r="Q59" s="86">
        <v>3.77</v>
      </c>
      <c r="S59" s="91">
        <v>21.5</v>
      </c>
    </row>
    <row r="60" spans="1:19" x14ac:dyDescent="0.2">
      <c r="A60" s="20">
        <v>385</v>
      </c>
      <c r="C60" s="40" t="s">
        <v>69</v>
      </c>
      <c r="E60" s="1" t="s">
        <v>91</v>
      </c>
      <c r="G60" s="49">
        <v>-5</v>
      </c>
      <c r="I60" s="34">
        <v>1181462.74</v>
      </c>
      <c r="J60" s="21"/>
      <c r="K60" s="24">
        <v>228237</v>
      </c>
      <c r="L60" s="24"/>
      <c r="M60" s="24">
        <v>1012299</v>
      </c>
      <c r="N60" s="24"/>
      <c r="O60" s="24">
        <v>28136</v>
      </c>
      <c r="P60" s="21"/>
      <c r="Q60" s="86">
        <v>2.38</v>
      </c>
      <c r="S60" s="91">
        <v>36</v>
      </c>
    </row>
    <row r="61" spans="1:19" x14ac:dyDescent="0.2">
      <c r="A61" s="20">
        <v>387</v>
      </c>
      <c r="C61" s="11" t="s">
        <v>57</v>
      </c>
      <c r="E61" s="1" t="s">
        <v>92</v>
      </c>
      <c r="G61" s="50">
        <v>0</v>
      </c>
      <c r="I61" s="35">
        <v>51112.34</v>
      </c>
      <c r="J61" s="21"/>
      <c r="K61" s="24">
        <v>31137</v>
      </c>
      <c r="L61" s="24"/>
      <c r="M61" s="24">
        <v>19975</v>
      </c>
      <c r="N61" s="24"/>
      <c r="O61" s="24">
        <v>836</v>
      </c>
      <c r="P61" s="21"/>
      <c r="Q61" s="86">
        <v>1.64</v>
      </c>
      <c r="S61" s="91">
        <v>23.9</v>
      </c>
    </row>
    <row r="62" spans="1:19" x14ac:dyDescent="0.2">
      <c r="A62" s="20"/>
      <c r="E62" s="2"/>
      <c r="G62" s="49"/>
      <c r="I62" s="34"/>
      <c r="J62" s="21"/>
      <c r="K62" s="29"/>
      <c r="L62" s="24"/>
      <c r="M62" s="29"/>
      <c r="N62" s="24"/>
      <c r="O62" s="29"/>
      <c r="P62" s="21"/>
      <c r="Q62" s="86" t="s">
        <v>0</v>
      </c>
      <c r="S62" s="91" t="s">
        <v>0</v>
      </c>
    </row>
    <row r="63" spans="1:19" ht="15.75" x14ac:dyDescent="0.25">
      <c r="A63" s="20"/>
      <c r="C63" s="17" t="s">
        <v>27</v>
      </c>
      <c r="E63" s="2"/>
      <c r="G63" s="49"/>
      <c r="I63" s="36">
        <f>+SUBTOTAL(9,I51:I61)</f>
        <v>1031593405.17</v>
      </c>
      <c r="J63" s="13"/>
      <c r="K63" s="30">
        <f>+SUBTOTAL(9,K51:K61)</f>
        <v>319256424</v>
      </c>
      <c r="L63" s="30"/>
      <c r="M63" s="30">
        <f>+SUBTOTAL(9,M51:M61)</f>
        <v>1158144823</v>
      </c>
      <c r="N63" s="30"/>
      <c r="O63" s="30">
        <f>+SUBTOTAL(9,O51:O61)</f>
        <v>29434402</v>
      </c>
      <c r="P63" s="21"/>
      <c r="Q63" s="87">
        <f>ROUND(O63/I63*100,2)</f>
        <v>2.85</v>
      </c>
      <c r="R63" s="39"/>
      <c r="S63" s="93"/>
    </row>
    <row r="64" spans="1:19" ht="15.75" x14ac:dyDescent="0.25">
      <c r="A64" s="20"/>
      <c r="C64" s="17"/>
      <c r="E64" s="2"/>
      <c r="G64" s="49"/>
      <c r="I64" s="34"/>
      <c r="J64" s="13"/>
      <c r="K64" s="30"/>
      <c r="L64" s="30"/>
      <c r="M64" s="30"/>
      <c r="N64" s="30"/>
      <c r="O64" s="30"/>
      <c r="P64" s="21"/>
      <c r="Q64" s="86"/>
      <c r="S64" s="91"/>
    </row>
    <row r="65" spans="1:19" ht="15.75" x14ac:dyDescent="0.25">
      <c r="A65" s="20"/>
      <c r="E65" s="2"/>
      <c r="G65" s="49"/>
      <c r="I65" s="34"/>
      <c r="J65" s="13"/>
      <c r="K65" s="30"/>
      <c r="L65" s="30"/>
      <c r="M65" s="30"/>
      <c r="N65" s="30"/>
      <c r="O65" s="30"/>
      <c r="P65" s="21"/>
      <c r="Q65" s="86"/>
      <c r="S65" s="91"/>
    </row>
    <row r="66" spans="1:19" ht="15.75" x14ac:dyDescent="0.25">
      <c r="A66" s="20"/>
      <c r="C66" s="4" t="s">
        <v>28</v>
      </c>
      <c r="E66" s="2"/>
      <c r="G66" s="49"/>
      <c r="I66" s="34"/>
      <c r="J66" s="21"/>
      <c r="K66" s="24"/>
      <c r="L66" s="24"/>
      <c r="M66" s="24"/>
      <c r="N66" s="24"/>
      <c r="O66" s="24"/>
      <c r="P66" s="21"/>
      <c r="Q66" s="86"/>
      <c r="S66" s="91"/>
    </row>
    <row r="67" spans="1:19" ht="15.75" x14ac:dyDescent="0.25">
      <c r="A67" s="20"/>
      <c r="C67" s="6"/>
      <c r="E67" s="2"/>
      <c r="G67" s="49"/>
      <c r="I67" s="34"/>
      <c r="J67" s="21"/>
      <c r="K67" s="24"/>
      <c r="L67" s="24"/>
      <c r="M67" s="24"/>
      <c r="N67" s="24"/>
      <c r="O67" s="24"/>
      <c r="P67" s="21"/>
      <c r="Q67" s="86"/>
      <c r="S67" s="91"/>
    </row>
    <row r="68" spans="1:19" s="56" customFormat="1" x14ac:dyDescent="0.2">
      <c r="A68" s="58"/>
      <c r="C68" s="59" t="s">
        <v>102</v>
      </c>
      <c r="E68" s="60"/>
      <c r="G68" s="49"/>
      <c r="I68" s="61"/>
      <c r="J68" s="62"/>
      <c r="K68" s="52"/>
      <c r="L68" s="52"/>
      <c r="M68" s="52"/>
      <c r="N68" s="52"/>
      <c r="O68" s="52"/>
      <c r="P68" s="62"/>
      <c r="Q68" s="89"/>
      <c r="S68" s="95"/>
    </row>
    <row r="69" spans="1:19" s="56" customFormat="1" x14ac:dyDescent="0.2">
      <c r="A69" s="63">
        <v>392</v>
      </c>
      <c r="C69" s="64" t="s">
        <v>103</v>
      </c>
      <c r="E69" s="50" t="s">
        <v>93</v>
      </c>
      <c r="G69" s="50">
        <v>0</v>
      </c>
      <c r="H69" s="65"/>
      <c r="I69" s="61">
        <v>87402.64</v>
      </c>
      <c r="J69" s="62"/>
      <c r="K69" s="52">
        <v>24371</v>
      </c>
      <c r="L69" s="52"/>
      <c r="M69" s="52">
        <v>63032</v>
      </c>
      <c r="N69" s="52"/>
      <c r="O69" s="52">
        <v>10394</v>
      </c>
      <c r="P69" s="62"/>
      <c r="Q69" s="89">
        <v>11.89</v>
      </c>
      <c r="S69" s="95">
        <v>6.1</v>
      </c>
    </row>
    <row r="70" spans="1:19" s="56" customFormat="1" x14ac:dyDescent="0.2">
      <c r="A70" s="63">
        <v>392.1</v>
      </c>
      <c r="C70" s="64" t="s">
        <v>104</v>
      </c>
      <c r="E70" s="50" t="s">
        <v>94</v>
      </c>
      <c r="G70" s="50">
        <v>0</v>
      </c>
      <c r="H70" s="65"/>
      <c r="I70" s="61">
        <v>1286045.28</v>
      </c>
      <c r="J70" s="62"/>
      <c r="K70" s="52">
        <v>669643</v>
      </c>
      <c r="L70" s="52"/>
      <c r="M70" s="52">
        <v>616402</v>
      </c>
      <c r="N70" s="52"/>
      <c r="O70" s="52">
        <v>111860</v>
      </c>
      <c r="P70" s="62"/>
      <c r="Q70" s="89">
        <v>8.6999999999999993</v>
      </c>
      <c r="S70" s="95">
        <v>5.5</v>
      </c>
    </row>
    <row r="71" spans="1:19" s="56" customFormat="1" x14ac:dyDescent="0.2">
      <c r="A71" s="58">
        <v>392.2</v>
      </c>
      <c r="C71" s="64" t="s">
        <v>105</v>
      </c>
      <c r="E71" s="50" t="s">
        <v>95</v>
      </c>
      <c r="G71" s="50">
        <v>0</v>
      </c>
      <c r="I71" s="66">
        <v>719020.36</v>
      </c>
      <c r="J71" s="62"/>
      <c r="K71" s="67">
        <v>238794</v>
      </c>
      <c r="L71" s="52"/>
      <c r="M71" s="67">
        <v>480226</v>
      </c>
      <c r="N71" s="52"/>
      <c r="O71" s="67">
        <v>46307</v>
      </c>
      <c r="P71" s="62"/>
      <c r="Q71" s="89">
        <v>6.44</v>
      </c>
      <c r="S71" s="95">
        <v>10.4</v>
      </c>
    </row>
    <row r="72" spans="1:19" s="56" customFormat="1" x14ac:dyDescent="0.2">
      <c r="A72" s="58"/>
      <c r="C72" s="68"/>
      <c r="E72" s="50"/>
      <c r="G72" s="50"/>
      <c r="I72" s="61"/>
      <c r="J72" s="62"/>
      <c r="K72" s="52"/>
      <c r="L72" s="52"/>
      <c r="M72" s="52"/>
      <c r="N72" s="52"/>
      <c r="O72" s="52"/>
      <c r="P72" s="62"/>
      <c r="Q72" s="89"/>
      <c r="S72" s="95"/>
    </row>
    <row r="73" spans="1:19" s="56" customFormat="1" x14ac:dyDescent="0.2">
      <c r="A73" s="58"/>
      <c r="C73" s="64" t="s">
        <v>106</v>
      </c>
      <c r="E73" s="50"/>
      <c r="G73" s="50"/>
      <c r="I73" s="61">
        <f>SUBTOTAL(9,I69:I72)</f>
        <v>2092468.2799999998</v>
      </c>
      <c r="J73" s="62"/>
      <c r="K73" s="52">
        <f>SUBTOTAL(9,K69:K72)</f>
        <v>932808</v>
      </c>
      <c r="L73" s="52"/>
      <c r="M73" s="52">
        <f>SUBTOTAL(9,M69:M72)</f>
        <v>1159660</v>
      </c>
      <c r="N73" s="52"/>
      <c r="O73" s="52">
        <f>SUBTOTAL(9,O69:O72)</f>
        <v>168561</v>
      </c>
      <c r="P73" s="62"/>
      <c r="Q73" s="89">
        <f>ROUND(O73/I73*100,2)</f>
        <v>8.06</v>
      </c>
      <c r="S73" s="95"/>
    </row>
    <row r="74" spans="1:19" s="56" customFormat="1" x14ac:dyDescent="0.2">
      <c r="A74" s="58"/>
      <c r="C74" s="68"/>
      <c r="E74" s="50"/>
      <c r="G74" s="50"/>
      <c r="I74" s="61"/>
      <c r="J74" s="62"/>
      <c r="K74" s="52"/>
      <c r="L74" s="52"/>
      <c r="M74" s="52"/>
      <c r="N74" s="52"/>
      <c r="O74" s="52"/>
      <c r="P74" s="62"/>
      <c r="Q74" s="89"/>
      <c r="S74" s="95"/>
    </row>
    <row r="75" spans="1:19" s="56" customFormat="1" x14ac:dyDescent="0.2">
      <c r="A75" s="58">
        <v>394</v>
      </c>
      <c r="C75" s="56" t="s">
        <v>99</v>
      </c>
      <c r="E75" s="50" t="s">
        <v>96</v>
      </c>
      <c r="G75" s="50">
        <v>0</v>
      </c>
      <c r="I75" s="61">
        <v>8021468.8099999996</v>
      </c>
      <c r="J75" s="62"/>
      <c r="K75" s="52">
        <v>3033641</v>
      </c>
      <c r="L75" s="52"/>
      <c r="M75" s="52">
        <v>4987828</v>
      </c>
      <c r="N75" s="52"/>
      <c r="O75" s="52">
        <v>291463</v>
      </c>
      <c r="P75" s="62"/>
      <c r="Q75" s="89">
        <v>3.63</v>
      </c>
      <c r="S75" s="95">
        <v>17.100000000000001</v>
      </c>
    </row>
    <row r="76" spans="1:19" s="56" customFormat="1" x14ac:dyDescent="0.2">
      <c r="A76" s="58"/>
      <c r="E76" s="50"/>
      <c r="G76" s="50"/>
      <c r="I76" s="61"/>
      <c r="J76" s="62"/>
      <c r="K76" s="52"/>
      <c r="L76" s="52"/>
      <c r="M76" s="52"/>
      <c r="N76" s="52"/>
      <c r="O76" s="52"/>
      <c r="P76" s="62"/>
      <c r="Q76" s="89"/>
      <c r="S76" s="95"/>
    </row>
    <row r="77" spans="1:19" s="56" customFormat="1" x14ac:dyDescent="0.2">
      <c r="A77" s="58"/>
      <c r="C77" s="56" t="s">
        <v>107</v>
      </c>
      <c r="E77" s="50"/>
      <c r="G77" s="50"/>
      <c r="I77" s="61"/>
      <c r="J77" s="62"/>
      <c r="K77" s="52"/>
      <c r="L77" s="52"/>
      <c r="M77" s="52"/>
      <c r="N77" s="52"/>
      <c r="O77" s="52"/>
      <c r="P77" s="62"/>
      <c r="Q77" s="89"/>
      <c r="S77" s="95"/>
    </row>
    <row r="78" spans="1:19" s="56" customFormat="1" x14ac:dyDescent="0.2">
      <c r="A78" s="63">
        <v>396.1</v>
      </c>
      <c r="C78" s="64" t="s">
        <v>108</v>
      </c>
      <c r="E78" s="50" t="s">
        <v>97</v>
      </c>
      <c r="G78" s="50">
        <v>0</v>
      </c>
      <c r="H78" s="65"/>
      <c r="I78" s="61">
        <v>4474881.12</v>
      </c>
      <c r="J78" s="62"/>
      <c r="K78" s="52">
        <v>1839143</v>
      </c>
      <c r="L78" s="52"/>
      <c r="M78" s="52">
        <v>2635738</v>
      </c>
      <c r="N78" s="52"/>
      <c r="O78" s="52">
        <v>230955</v>
      </c>
      <c r="P78" s="62"/>
      <c r="Q78" s="89">
        <v>5.16</v>
      </c>
      <c r="S78" s="95">
        <v>11.4</v>
      </c>
    </row>
    <row r="79" spans="1:19" s="70" customFormat="1" x14ac:dyDescent="0.2">
      <c r="A79" s="69">
        <v>396.2</v>
      </c>
      <c r="C79" s="71" t="s">
        <v>109</v>
      </c>
      <c r="E79" s="57" t="s">
        <v>98</v>
      </c>
      <c r="G79" s="57">
        <v>0</v>
      </c>
      <c r="I79" s="66">
        <v>426114.76</v>
      </c>
      <c r="J79" s="72"/>
      <c r="K79" s="67">
        <v>146077</v>
      </c>
      <c r="L79" s="73"/>
      <c r="M79" s="67">
        <v>280038</v>
      </c>
      <c r="N79" s="73"/>
      <c r="O79" s="67">
        <v>13690</v>
      </c>
      <c r="P79" s="72"/>
      <c r="Q79" s="90">
        <v>3.21</v>
      </c>
      <c r="S79" s="96">
        <v>20.5</v>
      </c>
    </row>
    <row r="80" spans="1:19" s="70" customFormat="1" x14ac:dyDescent="0.2">
      <c r="A80" s="69"/>
      <c r="C80" s="74"/>
      <c r="E80" s="57"/>
      <c r="G80" s="57"/>
      <c r="I80" s="75"/>
      <c r="J80" s="72"/>
      <c r="K80" s="73"/>
      <c r="L80" s="73"/>
      <c r="M80" s="73"/>
      <c r="N80" s="73"/>
      <c r="O80" s="73"/>
      <c r="P80" s="72"/>
      <c r="Q80" s="90"/>
      <c r="S80" s="96"/>
    </row>
    <row r="81" spans="1:19" s="70" customFormat="1" x14ac:dyDescent="0.2">
      <c r="A81" s="69"/>
      <c r="C81" s="71" t="s">
        <v>110</v>
      </c>
      <c r="E81" s="57"/>
      <c r="G81" s="57"/>
      <c r="I81" s="66">
        <f>SUBTOTAL(9,I78:I80)</f>
        <v>4900995.88</v>
      </c>
      <c r="J81" s="72"/>
      <c r="K81" s="67">
        <f>SUBTOTAL(9,K78:K80)</f>
        <v>1985220</v>
      </c>
      <c r="L81" s="73"/>
      <c r="M81" s="67">
        <f>SUBTOTAL(9,M78:M80)</f>
        <v>2915776</v>
      </c>
      <c r="N81" s="73"/>
      <c r="O81" s="67">
        <f>SUBTOTAL(9,O78:O80)</f>
        <v>244645</v>
      </c>
      <c r="P81" s="72"/>
      <c r="Q81" s="89">
        <f>ROUND(O81/I81*100,2)</f>
        <v>4.99</v>
      </c>
      <c r="S81" s="96"/>
    </row>
    <row r="82" spans="1:19" s="56" customFormat="1" x14ac:dyDescent="0.2">
      <c r="A82" s="76"/>
      <c r="E82" s="60"/>
      <c r="G82" s="49"/>
      <c r="I82" s="61"/>
      <c r="J82" s="62"/>
      <c r="K82" s="73"/>
      <c r="L82" s="52"/>
      <c r="M82" s="73"/>
      <c r="N82" s="52"/>
      <c r="O82" s="73"/>
      <c r="P82" s="62"/>
      <c r="Q82" s="89"/>
      <c r="S82" s="95"/>
    </row>
    <row r="83" spans="1:19" s="56" customFormat="1" ht="15.75" x14ac:dyDescent="0.25">
      <c r="A83" s="76"/>
      <c r="C83" s="77" t="s">
        <v>29</v>
      </c>
      <c r="E83" s="60"/>
      <c r="G83" s="49"/>
      <c r="I83" s="78">
        <f>+SUBTOTAL(9,I69:I82)</f>
        <v>15014932.970000001</v>
      </c>
      <c r="J83" s="79"/>
      <c r="K83" s="80">
        <f>+SUBTOTAL(9,K69:K82)</f>
        <v>5951669</v>
      </c>
      <c r="L83" s="81"/>
      <c r="M83" s="80">
        <f>+SUBTOTAL(9,M69:M82)</f>
        <v>9063264</v>
      </c>
      <c r="N83" s="81"/>
      <c r="O83" s="80">
        <f>+SUBTOTAL(9,O69:O82)</f>
        <v>704669</v>
      </c>
      <c r="P83" s="79"/>
      <c r="Q83" s="87">
        <f>ROUND(O83/I83*100,2)</f>
        <v>4.6900000000000004</v>
      </c>
      <c r="R83" s="82"/>
      <c r="S83" s="97"/>
    </row>
    <row r="84" spans="1:19" s="56" customFormat="1" ht="15.75" x14ac:dyDescent="0.25">
      <c r="A84" s="76"/>
      <c r="C84" s="83"/>
      <c r="E84" s="60"/>
      <c r="G84" s="49"/>
      <c r="I84" s="61"/>
      <c r="J84" s="79"/>
      <c r="K84" s="81"/>
      <c r="L84" s="81"/>
      <c r="M84" s="81"/>
      <c r="N84" s="81"/>
      <c r="O84" s="81"/>
      <c r="P84" s="79"/>
      <c r="Q84" s="89"/>
      <c r="S84" s="98"/>
    </row>
    <row r="85" spans="1:19" s="56" customFormat="1" ht="16.5" thickBot="1" x14ac:dyDescent="0.3">
      <c r="A85" s="76"/>
      <c r="C85" s="77" t="s">
        <v>58</v>
      </c>
      <c r="E85" s="60"/>
      <c r="G85" s="49"/>
      <c r="I85" s="84">
        <f>+SUBTOTAL(9,I16:I84)</f>
        <v>1289042931.6899998</v>
      </c>
      <c r="J85" s="79"/>
      <c r="K85" s="85">
        <f>+SUBTOTAL(9,K16:K84)</f>
        <v>385917106</v>
      </c>
      <c r="L85" s="81"/>
      <c r="M85" s="85">
        <f>+SUBTOTAL(9,M16:M84)</f>
        <v>1412874578</v>
      </c>
      <c r="N85" s="81"/>
      <c r="O85" s="85">
        <f>+SUBTOTAL(9,O16:O84)</f>
        <v>35909770</v>
      </c>
      <c r="P85" s="79"/>
      <c r="Q85" s="87">
        <f>ROUND(O85/I85*100,2)</f>
        <v>2.79</v>
      </c>
      <c r="R85" s="82"/>
      <c r="S85" s="97"/>
    </row>
    <row r="86" spans="1:19" ht="16.5" thickTop="1" x14ac:dyDescent="0.25">
      <c r="A86" s="18"/>
      <c r="C86" s="17"/>
      <c r="E86" s="2"/>
      <c r="G86" s="49"/>
      <c r="I86" s="34"/>
      <c r="J86" s="13"/>
      <c r="K86" s="30"/>
      <c r="L86" s="30"/>
      <c r="M86" s="30"/>
      <c r="N86" s="30"/>
      <c r="O86" s="30"/>
      <c r="P86" s="13"/>
      <c r="Q86" s="86"/>
      <c r="S86" s="99"/>
    </row>
    <row r="87" spans="1:19" ht="15.75" x14ac:dyDescent="0.25">
      <c r="A87" s="18"/>
      <c r="C87" s="42" t="s">
        <v>33</v>
      </c>
      <c r="E87" s="2"/>
      <c r="G87" s="49"/>
      <c r="I87" s="34"/>
      <c r="J87" s="21"/>
      <c r="K87" s="24"/>
      <c r="L87" s="24"/>
      <c r="M87" s="24"/>
      <c r="N87" s="24"/>
      <c r="O87" s="24"/>
      <c r="P87" s="21"/>
      <c r="Q87" s="86"/>
      <c r="S87" s="92"/>
    </row>
    <row r="88" spans="1:19" x14ac:dyDescent="0.2">
      <c r="A88" s="20"/>
      <c r="G88" s="49"/>
      <c r="I88" s="34"/>
      <c r="J88" s="21"/>
      <c r="K88" s="24"/>
      <c r="L88" s="24"/>
      <c r="M88" s="24"/>
      <c r="N88" s="24"/>
      <c r="O88" s="24"/>
      <c r="P88" s="21"/>
      <c r="Q88" s="86"/>
      <c r="S88" s="92"/>
    </row>
    <row r="89" spans="1:19" x14ac:dyDescent="0.2">
      <c r="A89" s="20">
        <v>350.1</v>
      </c>
      <c r="C89" t="s">
        <v>34</v>
      </c>
      <c r="G89" s="49"/>
      <c r="I89" s="34">
        <v>250794.93</v>
      </c>
      <c r="J89" s="21"/>
      <c r="K89" s="53"/>
      <c r="L89" s="24"/>
      <c r="M89" s="24"/>
      <c r="N89" s="24"/>
      <c r="O89" s="24"/>
      <c r="P89" s="21"/>
      <c r="Q89" s="86"/>
      <c r="S89" s="92"/>
    </row>
    <row r="90" spans="1:19" x14ac:dyDescent="0.2">
      <c r="A90" s="20">
        <v>358.05</v>
      </c>
      <c r="C90" t="s">
        <v>112</v>
      </c>
      <c r="G90" s="49"/>
      <c r="I90" s="34">
        <v>27867.81</v>
      </c>
      <c r="J90" s="21"/>
      <c r="K90" s="53">
        <v>2619</v>
      </c>
      <c r="L90" s="24"/>
      <c r="M90" s="24"/>
      <c r="N90" s="24"/>
      <c r="O90" s="24"/>
      <c r="P90" s="21"/>
      <c r="Q90" s="86"/>
      <c r="S90" s="92"/>
    </row>
    <row r="91" spans="1:19" x14ac:dyDescent="0.2">
      <c r="A91" s="20">
        <v>358.07</v>
      </c>
      <c r="C91" t="s">
        <v>113</v>
      </c>
      <c r="G91" s="49"/>
      <c r="I91" s="34">
        <v>6321102.1600000001</v>
      </c>
      <c r="J91" s="21"/>
      <c r="K91" s="53">
        <v>1148494</v>
      </c>
      <c r="L91" s="24"/>
      <c r="M91" s="24"/>
      <c r="N91" s="24"/>
      <c r="O91" s="24"/>
      <c r="P91" s="21"/>
      <c r="Q91" s="86"/>
      <c r="S91" s="92"/>
    </row>
    <row r="92" spans="1:19" x14ac:dyDescent="0.2">
      <c r="A92" s="20">
        <v>372.07</v>
      </c>
      <c r="C92" t="s">
        <v>114</v>
      </c>
      <c r="G92" s="49"/>
      <c r="I92" s="34">
        <v>2650692.06</v>
      </c>
      <c r="J92" s="21"/>
      <c r="K92" s="53">
        <v>466639</v>
      </c>
      <c r="L92" s="24"/>
      <c r="M92" s="24"/>
      <c r="N92" s="24"/>
      <c r="O92" s="24"/>
      <c r="P92" s="21"/>
      <c r="Q92" s="86"/>
      <c r="S92" s="92"/>
    </row>
    <row r="93" spans="1:19" x14ac:dyDescent="0.2">
      <c r="A93" s="20">
        <v>374.12</v>
      </c>
      <c r="C93" t="s">
        <v>34</v>
      </c>
      <c r="G93" s="49"/>
      <c r="I93" s="34">
        <v>60478.68</v>
      </c>
      <c r="J93" s="21"/>
      <c r="K93" s="53"/>
      <c r="L93" s="24"/>
      <c r="M93" s="24"/>
      <c r="N93" s="24"/>
      <c r="O93" s="24"/>
      <c r="P93" s="21"/>
      <c r="Q93" s="86"/>
      <c r="S93" s="92"/>
    </row>
    <row r="94" spans="1:19" x14ac:dyDescent="0.2">
      <c r="A94" s="20">
        <v>374.13</v>
      </c>
      <c r="C94" t="s">
        <v>34</v>
      </c>
      <c r="G94" s="49"/>
      <c r="I94" s="34">
        <v>584511.54</v>
      </c>
      <c r="J94" s="21"/>
      <c r="K94" s="53"/>
      <c r="L94" s="24"/>
      <c r="M94" s="24"/>
      <c r="N94" s="24"/>
      <c r="O94" s="24"/>
      <c r="P94" s="21"/>
      <c r="Q94" s="86"/>
      <c r="S94" s="92"/>
    </row>
    <row r="95" spans="1:19" x14ac:dyDescent="0.2">
      <c r="A95" s="20">
        <v>388.07</v>
      </c>
      <c r="C95" t="s">
        <v>115</v>
      </c>
      <c r="G95" s="49"/>
      <c r="I95" s="35">
        <v>16218933.27</v>
      </c>
      <c r="J95" s="21"/>
      <c r="K95" s="38">
        <v>2045124</v>
      </c>
      <c r="L95" s="24"/>
      <c r="M95" s="24"/>
      <c r="N95" s="24"/>
      <c r="O95" s="24"/>
      <c r="P95" s="21"/>
      <c r="Q95" s="86"/>
      <c r="S95" s="92"/>
    </row>
    <row r="96" spans="1:19" ht="15.75" x14ac:dyDescent="0.25">
      <c r="A96" s="20"/>
      <c r="G96" s="49"/>
      <c r="I96" s="34"/>
      <c r="J96" s="13"/>
      <c r="K96" s="53"/>
      <c r="L96" s="30"/>
      <c r="M96" s="30"/>
      <c r="N96" s="30"/>
      <c r="O96" s="30"/>
      <c r="P96" s="13"/>
      <c r="Q96" s="86"/>
      <c r="S96" s="92"/>
    </row>
    <row r="97" spans="1:19" ht="15.75" x14ac:dyDescent="0.25">
      <c r="A97" s="18"/>
      <c r="C97" s="17" t="s">
        <v>35</v>
      </c>
      <c r="G97" s="49"/>
      <c r="I97" s="44">
        <f>+SUBTOTAL(9,I89:I96)</f>
        <v>26114380.449999999</v>
      </c>
      <c r="J97" s="13"/>
      <c r="K97" s="54">
        <f>+SUBTOTAL(9,K89:K96)</f>
        <v>3662876</v>
      </c>
      <c r="L97" s="30"/>
      <c r="M97" s="30"/>
      <c r="N97" s="30"/>
      <c r="O97" s="30"/>
      <c r="P97" s="13"/>
      <c r="Q97" s="86"/>
      <c r="S97" s="92"/>
    </row>
    <row r="98" spans="1:19" ht="15.75" x14ac:dyDescent="0.25">
      <c r="A98" s="18"/>
      <c r="C98" s="17"/>
      <c r="G98" s="49"/>
      <c r="I98" s="36"/>
      <c r="J98" s="13"/>
      <c r="K98" s="37"/>
      <c r="L98" s="30"/>
      <c r="M98" s="30"/>
      <c r="N98" s="30"/>
      <c r="O98" s="30"/>
      <c r="P98" s="13"/>
      <c r="Q98" s="86"/>
      <c r="S98" s="92"/>
    </row>
    <row r="99" spans="1:19" ht="16.5" thickBot="1" x14ac:dyDescent="0.3">
      <c r="A99" s="18"/>
      <c r="C99" s="17" t="s">
        <v>32</v>
      </c>
      <c r="G99" s="49"/>
      <c r="I99" s="36">
        <f>+SUBTOTAL(9,I16:I98)</f>
        <v>1315157312.1399999</v>
      </c>
      <c r="J99" s="13"/>
      <c r="K99" s="30">
        <f>+SUBTOTAL(9,K16:K98)</f>
        <v>389579982</v>
      </c>
      <c r="L99" s="30"/>
      <c r="M99" s="30">
        <f>+SUBTOTAL(9,M16:M98)</f>
        <v>1412874578</v>
      </c>
      <c r="N99" s="30"/>
      <c r="O99" s="30">
        <f>+SUBTOTAL(9,O16:O98)</f>
        <v>35909770</v>
      </c>
      <c r="P99" s="13"/>
      <c r="Q99" s="86"/>
      <c r="S99" s="92"/>
    </row>
    <row r="100" spans="1:19" ht="16.5" thickTop="1" x14ac:dyDescent="0.25">
      <c r="A100" s="18"/>
      <c r="C100" s="17"/>
      <c r="G100" s="49"/>
      <c r="I100" s="12"/>
      <c r="J100" s="13"/>
      <c r="K100" s="32"/>
      <c r="L100" s="30"/>
      <c r="M100" s="32"/>
      <c r="N100" s="30"/>
      <c r="O100" s="32"/>
      <c r="P100" s="13"/>
      <c r="Q100" s="21"/>
    </row>
    <row r="101" spans="1:19" ht="15.75" x14ac:dyDescent="0.25">
      <c r="A101" s="18"/>
      <c r="C101" s="17"/>
      <c r="G101" s="49"/>
      <c r="I101" s="14"/>
      <c r="J101" s="13"/>
      <c r="K101" s="30"/>
      <c r="L101" s="30"/>
      <c r="M101" s="30"/>
      <c r="N101" s="30"/>
      <c r="O101" s="30"/>
      <c r="P101" s="13"/>
      <c r="Q101" s="21"/>
    </row>
    <row r="102" spans="1:19" ht="15.75" x14ac:dyDescent="0.25">
      <c r="I102" s="36"/>
      <c r="J102" s="13"/>
      <c r="K102" s="30"/>
      <c r="L102" s="30"/>
      <c r="M102" s="30"/>
      <c r="N102" s="30"/>
      <c r="O102" s="30"/>
    </row>
  </sheetData>
  <phoneticPr fontId="0" type="noConversion"/>
  <printOptions horizontalCentered="1"/>
  <pageMargins left="0.75" right="0.75" top="0.75" bottom="0.5" header="0.5" footer="0.5"/>
  <pageSetup scale="50" fitToHeight="2" orientation="landscape" r:id="rId1"/>
  <headerFooter alignWithMargins="0"/>
  <rowBreaks count="1" manualBreakCount="1">
    <brk id="65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44" ma:contentTypeDescription="Create a new document." ma:contentTypeScope="" ma:versionID="df55eb0ecd8f4034a81b7ed037a86bce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6fec348956c44ba3ae7b97850f8c286b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056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B9C303A2-4817-43B8-8FB9-F27EE2EC359F}"/>
</file>

<file path=customXml/itemProps2.xml><?xml version="1.0" encoding="utf-8"?>
<ds:datastoreItem xmlns:ds="http://schemas.openxmlformats.org/officeDocument/2006/customXml" ds:itemID="{461DE56B-CF1D-41C6-BA1D-AD0433830323}"/>
</file>

<file path=customXml/itemProps3.xml><?xml version="1.0" encoding="utf-8"?>
<ds:datastoreItem xmlns:ds="http://schemas.openxmlformats.org/officeDocument/2006/customXml" ds:itemID="{3F49582B-6ECD-48FA-86EA-55529689FBE1}"/>
</file>

<file path=customXml/itemProps4.xml><?xml version="1.0" encoding="utf-8"?>
<ds:datastoreItem xmlns:ds="http://schemas.openxmlformats.org/officeDocument/2006/customXml" ds:itemID="{A348DE80-D915-4778-97BB-C2E7142139C0}"/>
</file>

<file path=customXml/itemProps5.xml><?xml version="1.0" encoding="utf-8"?>
<ds:datastoreItem xmlns:ds="http://schemas.openxmlformats.org/officeDocument/2006/customXml" ds:itemID="{CB73C542-16C5-4BF8-883B-E83D7765E1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LGE - Table 2 (G)</vt:lpstr>
      <vt:lpstr>'LGE - Table 2 (G)'!Print_Area</vt:lpstr>
      <vt:lpstr>'LGE - Table 2 (G)'!Print_Titles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Allis, Ned W.</dc:creator>
  <cp:lastModifiedBy>Wiseman, Sara</cp:lastModifiedBy>
  <cp:lastPrinted>2020-11-06T15:37:45Z</cp:lastPrinted>
  <dcterms:created xsi:type="dcterms:W3CDTF">2002-08-25T13:39:51Z</dcterms:created>
  <dcterms:modified xsi:type="dcterms:W3CDTF">2020-12-03T16:49:40Z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dee1c6-0c13-46fe-9f7d-d5b32ad2c571_Enabled">
    <vt:lpwstr>true</vt:lpwstr>
  </property>
  <property fmtid="{D5CDD505-2E9C-101B-9397-08002B2CF9AE}" pid="3" name="MSIP_Label_0adee1c6-0c13-46fe-9f7d-d5b32ad2c571_SetDate">
    <vt:lpwstr>2020-12-03T16:47:30Z</vt:lpwstr>
  </property>
  <property fmtid="{D5CDD505-2E9C-101B-9397-08002B2CF9AE}" pid="4" name="MSIP_Label_0adee1c6-0c13-46fe-9f7d-d5b32ad2c571_Method">
    <vt:lpwstr>Privileged</vt:lpwstr>
  </property>
  <property fmtid="{D5CDD505-2E9C-101B-9397-08002B2CF9AE}" pid="5" name="MSIP_Label_0adee1c6-0c13-46fe-9f7d-d5b32ad2c571_Name">
    <vt:lpwstr>0adee1c6-0c13-46fe-9f7d-d5b32ad2c571</vt:lpwstr>
  </property>
  <property fmtid="{D5CDD505-2E9C-101B-9397-08002B2CF9AE}" pid="6" name="MSIP_Label_0adee1c6-0c13-46fe-9f7d-d5b32ad2c571_SiteId">
    <vt:lpwstr>5ee3b0ba-a559-45ee-a69e-6d3e963a3e72</vt:lpwstr>
  </property>
  <property fmtid="{D5CDD505-2E9C-101B-9397-08002B2CF9AE}" pid="7" name="MSIP_Label_0adee1c6-0c13-46fe-9f7d-d5b32ad2c571_ActionId">
    <vt:lpwstr>626b6534-43f3-4c7c-81a1-38485510c174</vt:lpwstr>
  </property>
  <property fmtid="{D5CDD505-2E9C-101B-9397-08002B2CF9AE}" pid="8" name="MSIP_Label_0adee1c6-0c13-46fe-9f7d-d5b32ad2c571_ContentBits">
    <vt:lpwstr>0</vt:lpwstr>
  </property>
  <property fmtid="{D5CDD505-2E9C-101B-9397-08002B2CF9AE}" pid="9" name="ContentTypeId">
    <vt:lpwstr>0x0101002D0103853DF7894DB347713A7250CD66</vt:lpwstr>
  </property>
</Properties>
</file>