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2C948EC5-FDE6-4FD8-AF53-CE58BE058835}" xr6:coauthVersionLast="46" xr6:coauthVersionMax="47" xr10:uidLastSave="{00000000-0000-0000-0000-000000000000}"/>
  <bookViews>
    <workbookView xWindow="-25320" yWindow="-120" windowWidth="25440" windowHeight="15390" xr2:uid="{2A24251B-9204-4832-9059-E0B2A637DA68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6" i="1" s="1"/>
  <c r="G15" i="1"/>
  <c r="E13" i="1"/>
  <c r="G13" i="1"/>
  <c r="G12" i="1"/>
  <c r="F12" i="1"/>
  <c r="E12" i="1"/>
  <c r="E16" i="1"/>
  <c r="F15" i="1" l="1"/>
  <c r="F22" i="1" s="1"/>
  <c r="E15" i="1"/>
  <c r="E22" i="1" s="1"/>
  <c r="D15" i="1"/>
  <c r="D22" i="1" s="1"/>
  <c r="G22" i="1" l="1"/>
</calcChain>
</file>

<file path=xl/sharedStrings.xml><?xml version="1.0" encoding="utf-8"?>
<sst xmlns="http://schemas.openxmlformats.org/spreadsheetml/2006/main" count="41" uniqueCount="17">
  <si>
    <t>Avoided Energy Cost</t>
  </si>
  <si>
    <t>Line Losses</t>
  </si>
  <si>
    <t>Hedging Value</t>
  </si>
  <si>
    <t>Avoided Ancillary Service Cost</t>
  </si>
  <si>
    <t>Total Avoided Energy Cost</t>
  </si>
  <si>
    <t>Avoided Generation Capacity Cost</t>
  </si>
  <si>
    <t>Avoided Transmission Capacity Cost</t>
  </si>
  <si>
    <t>Avoided Distribution Capacity Cost</t>
  </si>
  <si>
    <t>Avoided Environmental Cost</t>
  </si>
  <si>
    <t>Jobs Benefit</t>
  </si>
  <si>
    <t>Total</t>
  </si>
  <si>
    <t>Avoided Cost Component</t>
  </si>
  <si>
    <t>Recommended Avoided Cost ($/kWH)</t>
  </si>
  <si>
    <t>Maximum Avoided Cost ($/kWH)</t>
  </si>
  <si>
    <t>Kentucky Utilities Company</t>
  </si>
  <si>
    <t>Louisville Gas &amp; Electric Company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</si>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</sst>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164" fontId="0" fillId="0" borderId="8" xfId="1" applyNumberFormat="1" applyFont="1" applyBorder="1" applyAlignment="1">
      <alignment vertical="center"/>
    </xf>
    <xf numFmtId="44" fontId="0" fillId="0" borderId="8" xfId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164" fontId="0" fillId="0" borderId="8" xfId="1" applyNumberFormat="1" applyFont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D00FA-D7C6-4094-9211-D68C508AAC65}">
  <sheetPr>
    <pageSetUpPr fitToPage="1"/>
  </sheetPr>
  <dimension ref="A1:G23"/>
  <sheetViews>
    <sheetView showGridLines="0" tabSelected="1" zoomScaleNormal="100" workbookViewId="0"/>
  </sheetViews>
  <sheetFormatPr defaultRowHeight="15" x14ac:dyDescent="0.25"/>
  <cols>
    <col min="2" max="2" width="5.85546875" customWidth="1"/>
    <col min="3" max="3" width="31.85546875" customWidth="1"/>
    <col min="4" max="7" width="17.140625" customWidth="1"/>
  </cols>
  <sheetData>
    <row r="1" spans="1:7" x14ac:dyDescent="0.25">
      <c r="A1" s="25"/>
    </row>
    <row r="8" spans="1:7" ht="15.75" thickBot="1" x14ac:dyDescent="0.3"/>
    <row r="9" spans="1:7" ht="33.75" customHeight="1" thickBot="1" x14ac:dyDescent="0.3">
      <c r="B9" s="18"/>
      <c r="C9" s="19"/>
      <c r="D9" s="26" t="s">
        <v>14</v>
      </c>
      <c r="E9" s="27"/>
      <c r="F9" s="28" t="s">
        <v>15</v>
      </c>
      <c r="G9" s="27"/>
    </row>
    <row r="10" spans="1:7" ht="63.75" customHeight="1" thickBot="1" x14ac:dyDescent="0.3">
      <c r="B10" s="29" t="s">
        <v>11</v>
      </c>
      <c r="C10" s="30"/>
      <c r="D10" s="16" t="s">
        <v>12</v>
      </c>
      <c r="E10" s="1" t="s">
        <v>13</v>
      </c>
      <c r="F10" s="1" t="s">
        <v>12</v>
      </c>
      <c r="G10" s="1" t="s">
        <v>13</v>
      </c>
    </row>
    <row r="11" spans="1:7" ht="40.5" customHeight="1" x14ac:dyDescent="0.25">
      <c r="B11" s="17" t="s">
        <v>0</v>
      </c>
      <c r="C11" s="5"/>
      <c r="D11" s="2"/>
      <c r="E11" s="3"/>
      <c r="F11" s="2"/>
      <c r="G11" s="3"/>
    </row>
    <row r="12" spans="1:7" ht="40.5" customHeight="1" x14ac:dyDescent="0.25">
      <c r="B12" s="4"/>
      <c r="C12" s="5" t="s">
        <v>0</v>
      </c>
      <c r="D12" s="10">
        <v>2.3189999999999999E-2</v>
      </c>
      <c r="E12" s="11">
        <f>D12</f>
        <v>2.3189999999999999E-2</v>
      </c>
      <c r="F12" s="10">
        <f>D12</f>
        <v>2.3189999999999999E-2</v>
      </c>
      <c r="G12" s="11">
        <f>D12</f>
        <v>2.3189999999999999E-2</v>
      </c>
    </row>
    <row r="13" spans="1:7" ht="40.5" customHeight="1" x14ac:dyDescent="0.25">
      <c r="B13" s="4"/>
      <c r="C13" s="5" t="s">
        <v>1</v>
      </c>
      <c r="D13" s="20" t="s">
        <v>16</v>
      </c>
      <c r="E13" s="21">
        <f>(E12/(1-0.04132))*0.04132</f>
        <v>9.9951057704343485E-4</v>
      </c>
      <c r="F13" s="20" t="s">
        <v>16</v>
      </c>
      <c r="G13" s="11">
        <f>(G12/(1-0.0222))*0.0222</f>
        <v>5.2650644303538555E-4</v>
      </c>
    </row>
    <row r="14" spans="1:7" ht="40.5" customHeight="1" thickBot="1" x14ac:dyDescent="0.3">
      <c r="B14" s="4"/>
      <c r="C14" s="5" t="s">
        <v>2</v>
      </c>
      <c r="D14" s="20" t="s">
        <v>16</v>
      </c>
      <c r="E14" s="12" t="s">
        <v>16</v>
      </c>
      <c r="F14" s="20" t="s">
        <v>16</v>
      </c>
      <c r="G14" s="12" t="s">
        <v>16</v>
      </c>
    </row>
    <row r="15" spans="1:7" ht="40.5" customHeight="1" thickBot="1" x14ac:dyDescent="0.3">
      <c r="B15" s="6"/>
      <c r="C15" s="7" t="s">
        <v>4</v>
      </c>
      <c r="D15" s="14">
        <f>SUM(D12:D14)</f>
        <v>2.3189999999999999E-2</v>
      </c>
      <c r="E15" s="14">
        <f>SUM(E12:E14)</f>
        <v>2.4189510577043435E-2</v>
      </c>
      <c r="F15" s="14">
        <f>SUM(F12:F14)</f>
        <v>2.3189999999999999E-2</v>
      </c>
      <c r="G15" s="14">
        <f>G12+G13</f>
        <v>2.3716506443035384E-2</v>
      </c>
    </row>
    <row r="16" spans="1:7" ht="40.5" customHeight="1" thickBot="1" x14ac:dyDescent="0.3">
      <c r="B16" s="8" t="s">
        <v>3</v>
      </c>
      <c r="C16" s="9"/>
      <c r="D16" s="22" t="s">
        <v>16</v>
      </c>
      <c r="E16" s="14">
        <f>0.035*E17</f>
        <v>6.3350000000000008E-5</v>
      </c>
      <c r="F16" s="22" t="s">
        <v>16</v>
      </c>
      <c r="G16" s="14">
        <f>0.035*G17</f>
        <v>6.3350000000000008E-5</v>
      </c>
    </row>
    <row r="17" spans="2:7" ht="40.5" customHeight="1" thickBot="1" x14ac:dyDescent="0.3">
      <c r="B17" s="8" t="s">
        <v>5</v>
      </c>
      <c r="C17" s="9"/>
      <c r="D17" s="22" t="s">
        <v>16</v>
      </c>
      <c r="E17" s="23">
        <v>1.81E-3</v>
      </c>
      <c r="F17" s="22" t="s">
        <v>16</v>
      </c>
      <c r="G17" s="23">
        <f>E17</f>
        <v>1.81E-3</v>
      </c>
    </row>
    <row r="18" spans="2:7" ht="40.5" customHeight="1" thickBot="1" x14ac:dyDescent="0.3">
      <c r="B18" s="8" t="s">
        <v>6</v>
      </c>
      <c r="C18" s="9"/>
      <c r="D18" s="22" t="s">
        <v>16</v>
      </c>
      <c r="E18" s="24">
        <v>2.5000000000000001E-4</v>
      </c>
      <c r="F18" s="22" t="s">
        <v>16</v>
      </c>
      <c r="G18" s="24">
        <v>1E-4</v>
      </c>
    </row>
    <row r="19" spans="2:7" ht="40.5" customHeight="1" thickBot="1" x14ac:dyDescent="0.3">
      <c r="B19" s="8" t="s">
        <v>7</v>
      </c>
      <c r="C19" s="9"/>
      <c r="D19" s="22" t="s">
        <v>16</v>
      </c>
      <c r="E19" s="24">
        <v>4.6000000000000001E-4</v>
      </c>
      <c r="F19" s="22" t="s">
        <v>16</v>
      </c>
      <c r="G19" s="24">
        <v>1.2E-4</v>
      </c>
    </row>
    <row r="20" spans="2:7" ht="40.5" customHeight="1" thickBot="1" x14ac:dyDescent="0.3">
      <c r="B20" s="8" t="s">
        <v>8</v>
      </c>
      <c r="C20" s="9"/>
      <c r="D20" s="22" t="s">
        <v>16</v>
      </c>
      <c r="E20" s="13" t="s">
        <v>16</v>
      </c>
      <c r="F20" s="22" t="s">
        <v>16</v>
      </c>
      <c r="G20" s="22" t="s">
        <v>16</v>
      </c>
    </row>
    <row r="21" spans="2:7" ht="40.5" customHeight="1" thickBot="1" x14ac:dyDescent="0.3">
      <c r="B21" s="8" t="s">
        <v>9</v>
      </c>
      <c r="C21" s="9"/>
      <c r="D21" s="22" t="s">
        <v>16</v>
      </c>
      <c r="E21" s="13" t="s">
        <v>16</v>
      </c>
      <c r="F21" s="22" t="s">
        <v>16</v>
      </c>
      <c r="G21" s="22" t="s">
        <v>16</v>
      </c>
    </row>
    <row r="22" spans="2:7" ht="40.5" customHeight="1" thickBot="1" x14ac:dyDescent="0.3">
      <c r="B22" s="8" t="s">
        <v>10</v>
      </c>
      <c r="C22" s="9"/>
      <c r="D22" s="15">
        <f>D15</f>
        <v>2.3189999999999999E-2</v>
      </c>
      <c r="E22" s="15">
        <f>E15+E16+E17+E18+E19</f>
        <v>2.6772860577043433E-2</v>
      </c>
      <c r="F22" s="15">
        <f>F15</f>
        <v>2.3189999999999999E-2</v>
      </c>
      <c r="G22" s="15">
        <f>G15+G16+G17+G18+G19</f>
        <v>2.5809856443035382E-2</v>
      </c>
    </row>
    <row r="23" spans="2:7" ht="39.75" customHeight="1" x14ac:dyDescent="0.25"/>
  </sheetData>
  <mergeCells count="3">
    <mergeCell ref="D9:E9"/>
    <mergeCell ref="F9:G9"/>
    <mergeCell ref="B10:C10"/>
  </mergeCells>
  <pageMargins left="1" right="1" top="1.5" bottom="1" header="0.5" footer="0.5"/>
  <pageSetup scale="71" orientation="portrait" r:id="rId1"/>
  <headerFooter scaleWithDoc="0">
    <oddHeader xml:space="preserve">&amp;R&amp;"Times New Roman,Bold"&amp;12 Case Nos. 2020-00349 and 2020-00350
Attachment to Response to KSIA-3 Question No. 14
Page &amp;P of &amp;N
Seelye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fea57edea9a9507671266a2a8deae77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4d396819d558486687834482d26417ec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DR07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014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Solar Industries Assn - KSIA</Intervemprs>
    <Filed_x0020_Documents xmlns="54fcda00-7b58-44a7-b108-8bd10a8a08ba" xsi:nil="true"/>
    <Department xmlns="54fcda00-7b58-44a7-b108-8bd10a8a08ba" xsi:nil="true"/>
  </documentManagement>
</p:properti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Props1.xml><?xml version="1.0" encoding="utf-8"?>
<ds:datastoreItem xmlns:ds="http://schemas.openxmlformats.org/officeDocument/2006/customXml" ds:itemID="{4C07FE13-7699-4A55-9805-FA72E85D919A}">
  <ds:schemaRefs/>
</ds:datastoreItem>
</file>

<file path=customXml/itemProps2.xml><?xml version="1.0" encoding="utf-8"?>
<ds:datastoreItem xmlns:ds="http://schemas.openxmlformats.org/officeDocument/2006/customXml" ds:itemID="{5E4C9BC0-0A41-4D60-ADC4-7FD779F7E2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8B6E06-4EDA-4319-A1BC-A616EDBA7339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54fcda00-7b58-44a7-b108-8bd10a8a08ba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FD22736-543C-4896-BA08-AB87CF0F2C15}">
  <ds:schemaRefs>
    <ds:schemaRef ds:uri="http://schemas.microsoft.com/sharepoint/v3/contenttype/forms/url"/>
  </ds:schemaRefs>
</ds:datastoreItem>
</file>

<file path=customXml/itemProps5.xml><?xml version="1.0" encoding="utf-8"?>
<ds:datastoreItem xmlns:ds="http://schemas.openxmlformats.org/officeDocument/2006/customXml" ds:itemID="{64FB5AE0-701A-4FFE-8C2E-93A44755B0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2021-07-29T13:04:07Z</dcterms:created>
  <dcterms:modified xsi:type="dcterms:W3CDTF">2021-08-02T14:24:38Z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  <property fmtid="{D5CDD505-2E9C-101B-9397-08002B2CF9AE}" pid="3" name="MSIP_Label_d662fcd2-3ff9-4261-9b26-9dd5808d0bb4_Enabled">
    <vt:lpwstr>true</vt:lpwstr>
  </property>
  <property fmtid="{D5CDD505-2E9C-101B-9397-08002B2CF9AE}" pid="4" name="MSIP_Label_d662fcd2-3ff9-4261-9b26-9dd5808d0bb4_SetDate">
    <vt:lpwstr>2021-08-02T14:24:38Z</vt:lpwstr>
  </property>
  <property fmtid="{D5CDD505-2E9C-101B-9397-08002B2CF9AE}" pid="5" name="MSIP_Label_d662fcd2-3ff9-4261-9b26-9dd5808d0bb4_Method">
    <vt:lpwstr>Privileged</vt:lpwstr>
  </property>
  <property fmtid="{D5CDD505-2E9C-101B-9397-08002B2CF9AE}" pid="6" name="MSIP_Label_d662fcd2-3ff9-4261-9b26-9dd5808d0bb4_Name">
    <vt:lpwstr>d662fcd2-3ff9-4261-9b26-9dd5808d0bb4</vt:lpwstr>
  </property>
  <property fmtid="{D5CDD505-2E9C-101B-9397-08002B2CF9AE}" pid="7" name="MSIP_Label_d662fcd2-3ff9-4261-9b26-9dd5808d0bb4_SiteId">
    <vt:lpwstr>5ee3b0ba-a559-45ee-a69e-6d3e963a3e72</vt:lpwstr>
  </property>
  <property fmtid="{D5CDD505-2E9C-101B-9397-08002B2CF9AE}" pid="8" name="MSIP_Label_d662fcd2-3ff9-4261-9b26-9dd5808d0bb4_ActionId">
    <vt:lpwstr>601a1f7f-987d-4415-96d9-e8a0f69ddbe4</vt:lpwstr>
  </property>
  <property fmtid="{D5CDD505-2E9C-101B-9397-08002B2CF9AE}" pid="9" name="MSIP_Label_d662fcd2-3ff9-4261-9b26-9dd5808d0bb4_ContentBits">
    <vt:lpwstr>0</vt:lpwstr>
  </property>
</Properties>
</file>