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FF6CB228-9565-4631-834E-5071A146DB24}" xr6:coauthVersionLast="45" xr6:coauthVersionMax="45" xr10:uidLastSave="{00000000-0000-0000-0000-000000000000}"/>
  <bookViews>
    <workbookView xWindow="2670" yWindow="570" windowWidth="21630" windowHeight="13935" xr2:uid="{00000000-000D-0000-FFFF-FFFF00000000}"/>
  </bookViews>
  <sheets>
    <sheet name="Final LGE - Electric" sheetId="1" r:id="rId1"/>
    <sheet name="Final LGE - Gas" sheetId="2" r:id="rId2"/>
  </sheets>
  <definedNames>
    <definedName name="_xlnm.Print_Area" localSheetId="0">'Final LGE - Electric'!$A$1:$I$144</definedName>
    <definedName name="_xlnm.Print_Area" localSheetId="1">'Final LGE - Gas'!$A$1:$I$120</definedName>
    <definedName name="_xlnm.Print_Titles" localSheetId="0">'Final LGE - Electric'!$4:$5</definedName>
    <definedName name="_xlnm.Print_Titles" localSheetId="1">'Final LGE - Gas'!$4:$5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6" i="2" l="1"/>
  <c r="I119" i="2" s="1"/>
  <c r="H116" i="2"/>
  <c r="H119" i="2" s="1"/>
  <c r="G116" i="2"/>
  <c r="G119" i="2" s="1"/>
  <c r="F116" i="2"/>
  <c r="F119" i="2" s="1"/>
  <c r="E116" i="2"/>
  <c r="E119" i="2" s="1"/>
  <c r="D116" i="2"/>
  <c r="D119" i="2" s="1"/>
  <c r="D120" i="2" s="1"/>
  <c r="C116" i="2"/>
  <c r="C119" i="2" s="1"/>
  <c r="B116" i="2"/>
  <c r="B119" i="2" s="1"/>
  <c r="I100" i="2"/>
  <c r="H100" i="2"/>
  <c r="G100" i="2"/>
  <c r="F100" i="2"/>
  <c r="E100" i="2"/>
  <c r="D100" i="2"/>
  <c r="C100" i="2"/>
  <c r="B100" i="2"/>
  <c r="I95" i="2"/>
  <c r="H95" i="2"/>
  <c r="G95" i="2"/>
  <c r="F95" i="2"/>
  <c r="E95" i="2"/>
  <c r="D95" i="2"/>
  <c r="C95" i="2"/>
  <c r="B95" i="2"/>
  <c r="I88" i="2"/>
  <c r="H88" i="2"/>
  <c r="G88" i="2"/>
  <c r="F88" i="2"/>
  <c r="E88" i="2"/>
  <c r="D88" i="2"/>
  <c r="C88" i="2"/>
  <c r="B88" i="2"/>
  <c r="I79" i="2"/>
  <c r="I80" i="2" s="1"/>
  <c r="H79" i="2"/>
  <c r="H80" i="2" s="1"/>
  <c r="G79" i="2"/>
  <c r="G80" i="2" s="1"/>
  <c r="F79" i="2"/>
  <c r="F80" i="2" s="1"/>
  <c r="E79" i="2"/>
  <c r="E80" i="2" s="1"/>
  <c r="D79" i="2"/>
  <c r="D80" i="2" s="1"/>
  <c r="C79" i="2"/>
  <c r="C80" i="2" s="1"/>
  <c r="B79" i="2"/>
  <c r="B80" i="2" s="1"/>
  <c r="I70" i="2"/>
  <c r="H70" i="2"/>
  <c r="G70" i="2"/>
  <c r="F70" i="2"/>
  <c r="E70" i="2"/>
  <c r="D70" i="2"/>
  <c r="C70" i="2"/>
  <c r="B70" i="2"/>
  <c r="I57" i="2"/>
  <c r="H57" i="2"/>
  <c r="G57" i="2"/>
  <c r="F57" i="2"/>
  <c r="E57" i="2"/>
  <c r="D57" i="2"/>
  <c r="C57" i="2"/>
  <c r="B57" i="2"/>
  <c r="I54" i="2"/>
  <c r="I58" i="2" s="1"/>
  <c r="H54" i="2"/>
  <c r="H58" i="2" s="1"/>
  <c r="G54" i="2"/>
  <c r="G58" i="2" s="1"/>
  <c r="F54" i="2"/>
  <c r="F58" i="2" s="1"/>
  <c r="E54" i="2"/>
  <c r="E58" i="2" s="1"/>
  <c r="D54" i="2"/>
  <c r="D58" i="2" s="1"/>
  <c r="C54" i="2"/>
  <c r="C58" i="2" s="1"/>
  <c r="B54" i="2"/>
  <c r="B58" i="2" s="1"/>
  <c r="I43" i="2"/>
  <c r="H43" i="2"/>
  <c r="G43" i="2"/>
  <c r="F43" i="2"/>
  <c r="E43" i="2"/>
  <c r="D43" i="2"/>
  <c r="C43" i="2"/>
  <c r="B43" i="2"/>
  <c r="I34" i="2"/>
  <c r="I44" i="2" s="1"/>
  <c r="I45" i="2" s="1"/>
  <c r="H34" i="2"/>
  <c r="H44" i="2" s="1"/>
  <c r="H45" i="2" s="1"/>
  <c r="G34" i="2"/>
  <c r="G44" i="2" s="1"/>
  <c r="G45" i="2" s="1"/>
  <c r="F34" i="2"/>
  <c r="F44" i="2" s="1"/>
  <c r="F45" i="2" s="1"/>
  <c r="E34" i="2"/>
  <c r="E44" i="2" s="1"/>
  <c r="E45" i="2" s="1"/>
  <c r="D34" i="2"/>
  <c r="D44" i="2" s="1"/>
  <c r="D45" i="2" s="1"/>
  <c r="C34" i="2"/>
  <c r="C44" i="2" s="1"/>
  <c r="C45" i="2" s="1"/>
  <c r="B34" i="2"/>
  <c r="B44" i="2" s="1"/>
  <c r="B45" i="2" s="1"/>
  <c r="I19" i="2"/>
  <c r="H19" i="2"/>
  <c r="G19" i="2"/>
  <c r="F19" i="2"/>
  <c r="E19" i="2"/>
  <c r="D19" i="2"/>
  <c r="C19" i="2"/>
  <c r="B19" i="2"/>
  <c r="I14" i="2"/>
  <c r="H14" i="2"/>
  <c r="G14" i="2"/>
  <c r="F14" i="2"/>
  <c r="E14" i="2"/>
  <c r="D14" i="2"/>
  <c r="C14" i="2"/>
  <c r="B14" i="2"/>
  <c r="I9" i="2"/>
  <c r="I20" i="2" s="1"/>
  <c r="H9" i="2"/>
  <c r="H20" i="2" s="1"/>
  <c r="G9" i="2"/>
  <c r="G20" i="2" s="1"/>
  <c r="F9" i="2"/>
  <c r="F20" i="2" s="1"/>
  <c r="E9" i="2"/>
  <c r="E20" i="2" s="1"/>
  <c r="D9" i="2"/>
  <c r="D20" i="2" s="1"/>
  <c r="C9" i="2"/>
  <c r="C20" i="2" s="1"/>
  <c r="B9" i="2"/>
  <c r="B20" i="2" s="1"/>
  <c r="F143" i="1"/>
  <c r="I140" i="1"/>
  <c r="I143" i="1" s="1"/>
  <c r="H140" i="1"/>
  <c r="H143" i="1" s="1"/>
  <c r="G140" i="1"/>
  <c r="G143" i="1" s="1"/>
  <c r="F140" i="1"/>
  <c r="E140" i="1"/>
  <c r="E143" i="1" s="1"/>
  <c r="D140" i="1"/>
  <c r="D143" i="1" s="1"/>
  <c r="C140" i="1"/>
  <c r="C143" i="1" s="1"/>
  <c r="B140" i="1"/>
  <c r="B143" i="1" s="1"/>
  <c r="I124" i="1"/>
  <c r="H124" i="1"/>
  <c r="G124" i="1"/>
  <c r="F124" i="1"/>
  <c r="E124" i="1"/>
  <c r="D124" i="1"/>
  <c r="C124" i="1"/>
  <c r="B124" i="1"/>
  <c r="I119" i="1"/>
  <c r="H119" i="1"/>
  <c r="G119" i="1"/>
  <c r="F119" i="1"/>
  <c r="E119" i="1"/>
  <c r="D119" i="1"/>
  <c r="C119" i="1"/>
  <c r="B119" i="1"/>
  <c r="I112" i="1"/>
  <c r="H112" i="1"/>
  <c r="G112" i="1"/>
  <c r="F112" i="1"/>
  <c r="E112" i="1"/>
  <c r="D112" i="1"/>
  <c r="C112" i="1"/>
  <c r="B112" i="1"/>
  <c r="F104" i="1"/>
  <c r="I103" i="1"/>
  <c r="I104" i="1" s="1"/>
  <c r="H103" i="1"/>
  <c r="H104" i="1" s="1"/>
  <c r="G103" i="1"/>
  <c r="G104" i="1" s="1"/>
  <c r="F103" i="1"/>
  <c r="E103" i="1"/>
  <c r="E104" i="1" s="1"/>
  <c r="D103" i="1"/>
  <c r="D104" i="1" s="1"/>
  <c r="C103" i="1"/>
  <c r="C104" i="1" s="1"/>
  <c r="B103" i="1"/>
  <c r="B104" i="1" s="1"/>
  <c r="I93" i="1"/>
  <c r="H93" i="1"/>
  <c r="G93" i="1"/>
  <c r="F93" i="1"/>
  <c r="E93" i="1"/>
  <c r="D93" i="1"/>
  <c r="C93" i="1"/>
  <c r="B93" i="1"/>
  <c r="I81" i="1"/>
  <c r="H81" i="1"/>
  <c r="G81" i="1"/>
  <c r="F81" i="1"/>
  <c r="E81" i="1"/>
  <c r="D81" i="1"/>
  <c r="C81" i="1"/>
  <c r="B81" i="1"/>
  <c r="I76" i="1"/>
  <c r="I77" i="1" s="1"/>
  <c r="H76" i="1"/>
  <c r="H77" i="1" s="1"/>
  <c r="G76" i="1"/>
  <c r="G77" i="1" s="1"/>
  <c r="F76" i="1"/>
  <c r="F77" i="1" s="1"/>
  <c r="E76" i="1"/>
  <c r="E77" i="1" s="1"/>
  <c r="D76" i="1"/>
  <c r="D77" i="1" s="1"/>
  <c r="C76" i="1"/>
  <c r="C77" i="1" s="1"/>
  <c r="B76" i="1"/>
  <c r="B77" i="1" s="1"/>
  <c r="I70" i="1"/>
  <c r="H70" i="1"/>
  <c r="G70" i="1"/>
  <c r="F70" i="1"/>
  <c r="E70" i="1"/>
  <c r="D70" i="1"/>
  <c r="C70" i="1"/>
  <c r="B70" i="1"/>
  <c r="I59" i="1"/>
  <c r="I60" i="1" s="1"/>
  <c r="H59" i="1"/>
  <c r="G59" i="1"/>
  <c r="F59" i="1"/>
  <c r="E59" i="1"/>
  <c r="E60" i="1" s="1"/>
  <c r="D59" i="1"/>
  <c r="D60" i="1" s="1"/>
  <c r="C59" i="1"/>
  <c r="B59" i="1"/>
  <c r="F54" i="1"/>
  <c r="B54" i="1"/>
  <c r="I53" i="1"/>
  <c r="H53" i="1"/>
  <c r="G53" i="1"/>
  <c r="F53" i="1"/>
  <c r="E53" i="1"/>
  <c r="D53" i="1"/>
  <c r="C53" i="1"/>
  <c r="B53" i="1"/>
  <c r="I47" i="1"/>
  <c r="I54" i="1" s="1"/>
  <c r="H47" i="1"/>
  <c r="H54" i="1" s="1"/>
  <c r="G47" i="1"/>
  <c r="G54" i="1" s="1"/>
  <c r="F47" i="1"/>
  <c r="E47" i="1"/>
  <c r="E54" i="1" s="1"/>
  <c r="D47" i="1"/>
  <c r="D54" i="1" s="1"/>
  <c r="C47" i="1"/>
  <c r="C54" i="1" s="1"/>
  <c r="B47" i="1"/>
  <c r="I38" i="1"/>
  <c r="I39" i="1" s="1"/>
  <c r="H38" i="1"/>
  <c r="H39" i="1" s="1"/>
  <c r="G38" i="1"/>
  <c r="G39" i="1" s="1"/>
  <c r="F38" i="1"/>
  <c r="F39" i="1" s="1"/>
  <c r="F60" i="1" s="1"/>
  <c r="E38" i="1"/>
  <c r="E39" i="1" s="1"/>
  <c r="D38" i="1"/>
  <c r="D39" i="1" s="1"/>
  <c r="C38" i="1"/>
  <c r="C39" i="1" s="1"/>
  <c r="B38" i="1"/>
  <c r="B39" i="1" s="1"/>
  <c r="I32" i="1"/>
  <c r="H32" i="1"/>
  <c r="G32" i="1"/>
  <c r="F32" i="1"/>
  <c r="E32" i="1"/>
  <c r="D32" i="1"/>
  <c r="C32" i="1"/>
  <c r="B32" i="1"/>
  <c r="I23" i="1"/>
  <c r="H23" i="1"/>
  <c r="G23" i="1"/>
  <c r="F23" i="1"/>
  <c r="E23" i="1"/>
  <c r="D23" i="1"/>
  <c r="C23" i="1"/>
  <c r="B23" i="1"/>
  <c r="I17" i="1"/>
  <c r="I24" i="1" s="1"/>
  <c r="H17" i="1"/>
  <c r="H24" i="1" s="1"/>
  <c r="G17" i="1"/>
  <c r="G24" i="1" s="1"/>
  <c r="F17" i="1"/>
  <c r="F24" i="1" s="1"/>
  <c r="E17" i="1"/>
  <c r="E24" i="1" s="1"/>
  <c r="D17" i="1"/>
  <c r="D24" i="1" s="1"/>
  <c r="C17" i="1"/>
  <c r="C24" i="1" s="1"/>
  <c r="B17" i="1"/>
  <c r="B24" i="1" s="1"/>
  <c r="B120" i="2" l="1"/>
  <c r="C120" i="2"/>
  <c r="E120" i="2"/>
  <c r="F120" i="2"/>
  <c r="G120" i="2"/>
  <c r="H120" i="2"/>
  <c r="I120" i="2"/>
  <c r="E144" i="1"/>
  <c r="G60" i="1"/>
  <c r="G144" i="1" s="1"/>
  <c r="D144" i="1"/>
  <c r="H60" i="1"/>
  <c r="H144" i="1"/>
  <c r="B60" i="1"/>
  <c r="B144" i="1" s="1"/>
  <c r="I144" i="1"/>
  <c r="C144" i="1"/>
  <c r="C60" i="1"/>
  <c r="F144" i="1"/>
</calcChain>
</file>

<file path=xl/sharedStrings.xml><?xml version="1.0" encoding="utf-8"?>
<sst xmlns="http://schemas.openxmlformats.org/spreadsheetml/2006/main" count="291" uniqueCount="186">
  <si>
    <t>Louisville Gas and Electric Company</t>
  </si>
  <si>
    <t>Total Electric</t>
  </si>
  <si>
    <t>REPORTING YEARS</t>
  </si>
  <si>
    <t>Account</t>
  </si>
  <si>
    <t>Test Year</t>
  </si>
  <si>
    <t>Base Year</t>
  </si>
  <si>
    <t>2020</t>
  </si>
  <si>
    <t>1. POWER PRODUCTION EXPENSES</t>
  </si>
  <si>
    <t>A. Steam Power Generation</t>
  </si>
  <si>
    <t>Operation</t>
  </si>
  <si>
    <t>(500) Operation Supervision and Engineering</t>
  </si>
  <si>
    <t>(501) Fuel</t>
  </si>
  <si>
    <t>(502) Steam Expenses</t>
  </si>
  <si>
    <t>(504) Steam Transferred-Cr.</t>
  </si>
  <si>
    <t>(505) Electric Expenses</t>
  </si>
  <si>
    <t>(506) Miscellaneous Steam Power Expenses</t>
  </si>
  <si>
    <t>(507) Rents</t>
  </si>
  <si>
    <t>(509) Allowances</t>
  </si>
  <si>
    <t>TOTAL Operation</t>
  </si>
  <si>
    <t>(510) Maintenance Supervision and Engineering</t>
  </si>
  <si>
    <t>(511) Maintenance of Structures</t>
  </si>
  <si>
    <t>(512) Maintenance of Boiler Plant</t>
  </si>
  <si>
    <t>(513) Maintenance of Electric Plant</t>
  </si>
  <si>
    <t>(514) Maintenance of Miscellaneous Steam Plant</t>
  </si>
  <si>
    <t>TOTAL Maintenance</t>
  </si>
  <si>
    <t>TOTAL Power Production Exp - Steam Power</t>
  </si>
  <si>
    <t>B. Hydraulic Power Generation</t>
  </si>
  <si>
    <t>(535) Operation Supervision and Engineering</t>
  </si>
  <si>
    <t>(536) Water for Power</t>
  </si>
  <si>
    <t>(538) Electric Expenses</t>
  </si>
  <si>
    <t>(539) Misc. Hydraulic Power Generation Exp.</t>
  </si>
  <si>
    <t>(540) Rents</t>
  </si>
  <si>
    <t>Maintenance</t>
  </si>
  <si>
    <t>(542) Maintenance of Structures</t>
  </si>
  <si>
    <t>(543) Maintenance of Reservoirs, Dams, and Waterways</t>
  </si>
  <si>
    <t>(544) Maintenance of Electric Plant</t>
  </si>
  <si>
    <t>(545) Maintenance of Misc. Hydraulic Plant</t>
  </si>
  <si>
    <t>TOTAL Power Production Exp - Hydraulic Power</t>
  </si>
  <si>
    <t>C. Other Power Generation</t>
  </si>
  <si>
    <t>(546) Operation Supervision and Engineering</t>
  </si>
  <si>
    <t>(547) Fuel</t>
  </si>
  <si>
    <t>(548) Generation Expenses</t>
  </si>
  <si>
    <t>(549) Miscellaneous Other Power Generation Expenses</t>
  </si>
  <si>
    <t>(550) Rents</t>
  </si>
  <si>
    <t>(551) Maintenance Supervision and Engineering</t>
  </si>
  <si>
    <t>(552) Maintenance of Structures</t>
  </si>
  <si>
    <t>(553) Maintenance of Generating and Electric Plant</t>
  </si>
  <si>
    <t>(554) Maintenance of Misc. Other Power Gen. Plant</t>
  </si>
  <si>
    <t>TOTAL Power Production Expenses - Other Power</t>
  </si>
  <si>
    <t>D. Other Power Supply Expenses</t>
  </si>
  <si>
    <t>(555) Purchased Power</t>
  </si>
  <si>
    <t>(556) System Control and Load Dispatching</t>
  </si>
  <si>
    <t>(557) Other Expenses</t>
  </si>
  <si>
    <t>TOTAL Other Power Supply Expenses</t>
  </si>
  <si>
    <t>TOTAL Power Production Expenses</t>
  </si>
  <si>
    <t>2. TRANSMISSION EXPENSES</t>
  </si>
  <si>
    <t>(560) Operation Supervision and Engineering</t>
  </si>
  <si>
    <t>(561) Load Dispatching</t>
  </si>
  <si>
    <t>(562) Station Expenses</t>
  </si>
  <si>
    <t>(563) Overhead Lines Expense</t>
  </si>
  <si>
    <t>(565) Transmission of Electricity by Others</t>
  </si>
  <si>
    <t>(566) Miscellaneous Transmission Expenses</t>
  </si>
  <si>
    <t>(567) Rents</t>
  </si>
  <si>
    <t>(569) Maintenance of Structures</t>
  </si>
  <si>
    <t xml:space="preserve">- </t>
  </si>
  <si>
    <t>(570) Maintenance of Station Equipment</t>
  </si>
  <si>
    <t>(571) Maintenance of Overhead Lines</t>
  </si>
  <si>
    <t>(573) Maintenance of Misc. Transmission Plant</t>
  </si>
  <si>
    <t>TOTAL Transmission Expenses</t>
  </si>
  <si>
    <t>3. REGIONAL MARKET EXPENSES</t>
  </si>
  <si>
    <t>(575.7) Market Facilitation, Monitoring and Compliance Svcs</t>
  </si>
  <si>
    <t>4. DISTRIBUTION EXPENSES</t>
  </si>
  <si>
    <t>(580) Operation Supervision and Engineering</t>
  </si>
  <si>
    <t>(581) Load Dispatching</t>
  </si>
  <si>
    <t>(582) Stations Expenses</t>
  </si>
  <si>
    <t>(583) Overhead Line Expenses</t>
  </si>
  <si>
    <t>(584) Underground Line Expenses</t>
  </si>
  <si>
    <t>(586) Meter Expenses</t>
  </si>
  <si>
    <t>(587) Customer Installations Expenses</t>
  </si>
  <si>
    <t>(588) Miscellaneous Expenses</t>
  </si>
  <si>
    <t>(589) Rents</t>
  </si>
  <si>
    <t>(590) Maintenance Supervision and Engineering</t>
  </si>
  <si>
    <t>(591) Maintenance of Structures</t>
  </si>
  <si>
    <t>(592) Maintenance of Station Equipment</t>
  </si>
  <si>
    <t>(593) Maintenance of Overhead Lines</t>
  </si>
  <si>
    <t>(594) Maintenance of Underground Lines</t>
  </si>
  <si>
    <t>(595) Maintenance of Line Transformers</t>
  </si>
  <si>
    <t>(596) Maintenance of Street Lighting and Signal Systems</t>
  </si>
  <si>
    <t>(598) Maintenance of Miscellaneous Distribution Plant</t>
  </si>
  <si>
    <t>TOTAL Distribution Expenses</t>
  </si>
  <si>
    <t>5. CUSTOMER ACCOUNTS EXPENSES</t>
  </si>
  <si>
    <t>(901) Supervision</t>
  </si>
  <si>
    <t>(902) Meter Reading Expenses</t>
  </si>
  <si>
    <t>(903) Customer Records and Collection Expenses</t>
  </si>
  <si>
    <t>(904) Uncollectible Accounts</t>
  </si>
  <si>
    <t>(905) Miscellaneous Customer Accounts Expenses</t>
  </si>
  <si>
    <t>TOTAL Customer Accounts Expenses</t>
  </si>
  <si>
    <t>6. CUSTOMER SERVICE AND INFORMATION EXP.</t>
  </si>
  <si>
    <t>(907) Supervision</t>
  </si>
  <si>
    <t>(908) Customer Assistance Expenses</t>
  </si>
  <si>
    <t>(909) Informational and Instructional Expenses</t>
  </si>
  <si>
    <t>(910) Misc. Customer Service and Information Expenses</t>
  </si>
  <si>
    <t>TOTAL Customer Service and Information Expenses</t>
  </si>
  <si>
    <t>7. SALES EXPENSES</t>
  </si>
  <si>
    <t>(912) Demonstrating and Selling Expenses</t>
  </si>
  <si>
    <t>(913) Advertising Expenses</t>
  </si>
  <si>
    <t>TOTAL Sales Expenses</t>
  </si>
  <si>
    <t>8. ADMINISTRATIVE AND GENERAL EXPENSES</t>
  </si>
  <si>
    <t>(920) Administrative and General Salaries</t>
  </si>
  <si>
    <t>(921) Office Supplies and Expenses</t>
  </si>
  <si>
    <t>(Less) (922) Administrative Exp. Transferred-Credit</t>
  </si>
  <si>
    <t>(923) Outside Services Employed</t>
  </si>
  <si>
    <t>(924) Property Insurance</t>
  </si>
  <si>
    <t>(925) Injuries and Damages</t>
  </si>
  <si>
    <t>(926) Employee Pensions and Benefits</t>
  </si>
  <si>
    <t>(927) Franchise Requirements</t>
  </si>
  <si>
    <t>(928) Regulatory Commission Expenses</t>
  </si>
  <si>
    <t>(929) (Less) Duplicate Charges-Cr.</t>
  </si>
  <si>
    <t>(930.1) General Advertising Expenses</t>
  </si>
  <si>
    <t>(930.2) Miscellaneous General Expenses</t>
  </si>
  <si>
    <t>(931) Rents</t>
  </si>
  <si>
    <t>(935) Maintenance of General Plant</t>
  </si>
  <si>
    <t>TOTAL Admin &amp; General Expenses</t>
  </si>
  <si>
    <t>TOTAL Electric Operation and Maintenance Expenses</t>
  </si>
  <si>
    <t>Total Gas</t>
  </si>
  <si>
    <t>1. PRODUCTION EXPENSES</t>
  </si>
  <si>
    <t>A. Other Gas Supply Expenses</t>
  </si>
  <si>
    <t>(801-803) Natural Gas Transmission Line Purchases</t>
  </si>
  <si>
    <t>TOTAL Purchased Gas</t>
  </si>
  <si>
    <t>Purchased Gas Expenses</t>
  </si>
  <si>
    <t>(805) Other Gas Purchases</t>
  </si>
  <si>
    <t>(806) Exchange Gas</t>
  </si>
  <si>
    <t>(807) Purchased Gas Expenses</t>
  </si>
  <si>
    <t>TOTAL Purchased Gas Expenses</t>
  </si>
  <si>
    <t>(808) Gas Withdrawn from Storage</t>
  </si>
  <si>
    <t>Gas Used in Utility Operations - Credit</t>
  </si>
  <si>
    <t>(810) Gas Used for Compressor Station Fuel--Credit</t>
  </si>
  <si>
    <t>(812) Gas Used for Other Utility Operations--Credit</t>
  </si>
  <si>
    <t>TOTAL Gas Used in Utility Operations - Credit</t>
  </si>
  <si>
    <t>TOTAL Production Expenses</t>
  </si>
  <si>
    <t>2. NATURAL GAS, STORAGE, TERM. AND PROC. EXP.</t>
  </si>
  <si>
    <t>A. Underground Storage Expenses</t>
  </si>
  <si>
    <t>(814) Operation Supervision and Engineering</t>
  </si>
  <si>
    <t>(816) Wells Expenses</t>
  </si>
  <si>
    <t>(817) Lines Expenses</t>
  </si>
  <si>
    <t>(818) Compressor Station Expenses</t>
  </si>
  <si>
    <t>(819) Compressor Station Fuel and Power</t>
  </si>
  <si>
    <t>(821) Purification Expenses</t>
  </si>
  <si>
    <t>(823) Gas Losses</t>
  </si>
  <si>
    <t>(824) Other Expenses</t>
  </si>
  <si>
    <t>(825) Storage Well Royalties</t>
  </si>
  <si>
    <t>(826) Rents</t>
  </si>
  <si>
    <t>(830) Maintenance Supervision and Engineering</t>
  </si>
  <si>
    <t>(832) Maintenance of Reservoirs and Wells</t>
  </si>
  <si>
    <t>(833) Maintenance of Lines</t>
  </si>
  <si>
    <t>(834) Maintenance of Compressor Station Equipment</t>
  </si>
  <si>
    <t>(835) Maintenance of Measuring &amp; Regulating Station Equip</t>
  </si>
  <si>
    <t>(836) Maintenance of Purification Equipment</t>
  </si>
  <si>
    <t>(837) Maintenance of Other Equipment</t>
  </si>
  <si>
    <t>TOTAL Underground Storage Expenses</t>
  </si>
  <si>
    <t>TOTAL Natural Gas Storage Expenses</t>
  </si>
  <si>
    <t>3. TRANSMISSION EXPENSES</t>
  </si>
  <si>
    <t>(850) Operation Supervision and Engineering</t>
  </si>
  <si>
    <t>(851) System Control and Load Dispatching</t>
  </si>
  <si>
    <t xml:space="preserve">(852) Operation Communication Equipment </t>
  </si>
  <si>
    <t>(856) Mains Expenses</t>
  </si>
  <si>
    <t>(859) Other Expenses</t>
  </si>
  <si>
    <t>(860) Rents</t>
  </si>
  <si>
    <t>(863) Maintenance of Mains</t>
  </si>
  <si>
    <t>(871) Distribution Load Dispatching</t>
  </si>
  <si>
    <t>(874) Mains and Services Expense</t>
  </si>
  <si>
    <t>(875) Measuring &amp; Regulating Sta. Exp.-General</t>
  </si>
  <si>
    <t>(876) Measuring &amp; Regulating Sta. Exp.-Industrial</t>
  </si>
  <si>
    <t>(877) Measuring &amp; Regulating Sta. Exp.-City Gate Chk Sta.</t>
  </si>
  <si>
    <t>(878) Meter and House Regulator Expenses</t>
  </si>
  <si>
    <t>(879) Customer Installations Expenses</t>
  </si>
  <si>
    <t>(880) Other Expenses</t>
  </si>
  <si>
    <t>(881) Rents</t>
  </si>
  <si>
    <t>(886) Maintenance of Structures and Improvements</t>
  </si>
  <si>
    <t>(887) Maintenance of Mains</t>
  </si>
  <si>
    <t>(889) Maintenance of Meas. &amp; Reg. Sta. Equipment-Gen</t>
  </si>
  <si>
    <t>(890) Maintenance of Meas. &amp; Reg. Sta. Equipment-Indust</t>
  </si>
  <si>
    <t>(891) Maint. of Meas. &amp; Reg. Sta. Equip-City Gate Chk Sta.</t>
  </si>
  <si>
    <t>(892) Maintenance of Services</t>
  </si>
  <si>
    <t>(894) Maintenance of Other Equipment</t>
  </si>
  <si>
    <t>TOTAL Gas Operation and Maintenance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</si>
</sst>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39" fontId="3" fillId="0" borderId="0" xfId="1" applyNumberFormat="1" applyFont="1" applyAlignment="1">
      <alignment horizontal="centerContinuous"/>
    </xf>
    <xf numFmtId="0" fontId="3" fillId="0" borderId="0" xfId="1" applyFont="1"/>
    <xf numFmtId="0" fontId="2" fillId="0" borderId="1" xfId="1" applyFont="1" applyBorder="1" applyAlignment="1">
      <alignment horizontal="center"/>
    </xf>
    <xf numFmtId="4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49" fontId="3" fillId="0" borderId="0" xfId="1" applyNumberFormat="1" applyFont="1"/>
    <xf numFmtId="41" fontId="3" fillId="0" borderId="0" xfId="1" applyNumberFormat="1" applyFont="1"/>
    <xf numFmtId="164" fontId="3" fillId="0" borderId="0" xfId="2" applyNumberFormat="1" applyFont="1" applyFill="1" applyAlignment="1">
      <alignment horizontal="right"/>
    </xf>
    <xf numFmtId="41" fontId="3" fillId="0" borderId="0" xfId="1" applyNumberFormat="1" applyFont="1" applyAlignment="1">
      <alignment horizontal="center"/>
    </xf>
    <xf numFmtId="49" fontId="2" fillId="0" borderId="0" xfId="1" applyNumberFormat="1" applyFont="1"/>
    <xf numFmtId="164" fontId="2" fillId="0" borderId="0" xfId="2" applyNumberFormat="1" applyFont="1" applyFill="1" applyAlignment="1">
      <alignment horizontal="right"/>
    </xf>
    <xf numFmtId="0" fontId="2" fillId="0" borderId="0" xfId="1" applyFont="1"/>
    <xf numFmtId="0" fontId="3" fillId="0" borderId="0" xfId="1" applyFont="1" applyAlignment="1">
      <alignment horizontal="left"/>
    </xf>
    <xf numFmtId="41" fontId="2" fillId="0" borderId="0" xfId="1" applyNumberFormat="1" applyFont="1"/>
    <xf numFmtId="0" fontId="2" fillId="0" borderId="0" xfId="1" applyNumberFormat="1" applyFont="1" applyAlignment="1">
      <alignment horizontal="center"/>
    </xf>
  </cellXfs>
  <cellStyles count="3">
    <cellStyle name="Comma 2" xfId="2" xr:uid="{7077230D-57BD-4565-8AA1-BD07BF9104C0}"/>
    <cellStyle name="Normal" xfId="0" builtinId="0"/>
    <cellStyle name="Normal 2" xfId="1" xr:uid="{09716866-8B07-4E96-A33C-76A61CC867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4"/>
  <sheetViews>
    <sheetView tabSelected="1" zoomScaleNormal="100" workbookViewId="0">
      <selection activeCell="K9" sqref="K9"/>
    </sheetView>
  </sheetViews>
  <sheetFormatPr defaultRowHeight="15" x14ac:dyDescent="0.25"/>
  <cols>
    <col min="1" max="1" width="48.28515625" bestFit="1" customWidth="1"/>
    <col min="2" max="9" width="12" bestFit="1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3"/>
      <c r="H1" s="3"/>
      <c r="I1" s="3"/>
    </row>
    <row r="2" spans="1:9" x14ac:dyDescent="0.25">
      <c r="A2" s="1" t="s">
        <v>1</v>
      </c>
      <c r="B2" s="2"/>
      <c r="C2" s="2"/>
      <c r="D2" s="2"/>
      <c r="E2" s="2"/>
      <c r="F2" s="2"/>
      <c r="G2" s="3"/>
      <c r="H2" s="3"/>
      <c r="I2" s="3"/>
    </row>
    <row r="3" spans="1:9" x14ac:dyDescent="0.25">
      <c r="A3" s="1"/>
      <c r="B3" s="2"/>
      <c r="C3" s="2"/>
      <c r="D3" s="2"/>
      <c r="E3" s="2"/>
      <c r="F3" s="2"/>
      <c r="G3" s="3"/>
      <c r="H3" s="3"/>
      <c r="I3" s="3"/>
    </row>
    <row r="4" spans="1:9" x14ac:dyDescent="0.25">
      <c r="A4" s="4"/>
      <c r="B4" s="5" t="s">
        <v>2</v>
      </c>
      <c r="C4" s="5"/>
      <c r="D4" s="5"/>
      <c r="E4" s="5"/>
      <c r="F4" s="5"/>
      <c r="G4" s="5"/>
      <c r="H4" s="5"/>
      <c r="I4" s="5"/>
    </row>
    <row r="5" spans="1:9" x14ac:dyDescent="0.25">
      <c r="A5" s="6" t="s">
        <v>3</v>
      </c>
      <c r="B5" s="6" t="s">
        <v>4</v>
      </c>
      <c r="C5" s="6" t="s">
        <v>5</v>
      </c>
      <c r="D5" s="6" t="s">
        <v>6</v>
      </c>
      <c r="E5" s="7">
        <v>2019</v>
      </c>
      <c r="F5" s="7">
        <v>2018</v>
      </c>
      <c r="G5" s="7">
        <v>2017</v>
      </c>
      <c r="H5" s="7">
        <v>2016</v>
      </c>
      <c r="I5" s="7">
        <v>2015</v>
      </c>
    </row>
    <row r="6" spans="1:9" x14ac:dyDescent="0.25">
      <c r="A6" s="8" t="s">
        <v>7</v>
      </c>
      <c r="B6" s="9"/>
      <c r="C6" s="8"/>
      <c r="D6" s="10"/>
      <c r="E6" s="10"/>
      <c r="F6" s="10"/>
      <c r="G6" s="10"/>
      <c r="H6" s="10"/>
      <c r="I6" s="10"/>
    </row>
    <row r="7" spans="1:9" x14ac:dyDescent="0.25">
      <c r="A7" s="8" t="s">
        <v>8</v>
      </c>
      <c r="B7" s="9"/>
      <c r="C7" s="8"/>
      <c r="D7" s="10"/>
      <c r="E7" s="10"/>
      <c r="F7" s="10"/>
      <c r="G7" s="10"/>
      <c r="H7" s="10"/>
      <c r="I7" s="10"/>
    </row>
    <row r="8" spans="1:9" x14ac:dyDescent="0.25">
      <c r="A8" s="8" t="s">
        <v>9</v>
      </c>
      <c r="B8" s="9"/>
      <c r="C8" s="8"/>
      <c r="D8" s="10"/>
      <c r="E8" s="10"/>
      <c r="F8" s="10"/>
      <c r="G8" s="10"/>
      <c r="H8" s="10"/>
      <c r="I8" s="10"/>
    </row>
    <row r="9" spans="1:9" x14ac:dyDescent="0.25">
      <c r="A9" s="8" t="s">
        <v>10</v>
      </c>
      <c r="B9" s="9">
        <v>5359918.9999999981</v>
      </c>
      <c r="C9" s="9">
        <v>4250295.49</v>
      </c>
      <c r="D9" s="9">
        <v>3897818</v>
      </c>
      <c r="E9" s="11">
        <v>5420308</v>
      </c>
      <c r="F9" s="11">
        <v>4862392</v>
      </c>
      <c r="G9" s="11">
        <v>4953655</v>
      </c>
      <c r="H9" s="11">
        <v>5202523</v>
      </c>
      <c r="I9" s="11">
        <v>7778894</v>
      </c>
    </row>
    <row r="10" spans="1:9" x14ac:dyDescent="0.25">
      <c r="A10" s="8" t="s">
        <v>11</v>
      </c>
      <c r="B10" s="9">
        <v>235364259.07078815</v>
      </c>
      <c r="C10" s="9">
        <v>213062808.1504353</v>
      </c>
      <c r="D10" s="9">
        <v>214740586</v>
      </c>
      <c r="E10" s="11">
        <v>246447762</v>
      </c>
      <c r="F10" s="11">
        <v>254423858</v>
      </c>
      <c r="G10" s="11">
        <v>255985169</v>
      </c>
      <c r="H10" s="11">
        <v>265508539</v>
      </c>
      <c r="I10" s="11">
        <v>293363305</v>
      </c>
    </row>
    <row r="11" spans="1:9" x14ac:dyDescent="0.25">
      <c r="A11" s="8" t="s">
        <v>12</v>
      </c>
      <c r="B11" s="9">
        <v>19277413.999999959</v>
      </c>
      <c r="C11" s="9">
        <v>20407418.119999979</v>
      </c>
      <c r="D11" s="9">
        <v>18907505</v>
      </c>
      <c r="E11" s="11">
        <v>17897346</v>
      </c>
      <c r="F11" s="11">
        <v>17684948</v>
      </c>
      <c r="G11" s="11">
        <v>17007688</v>
      </c>
      <c r="H11" s="11">
        <v>17319972</v>
      </c>
      <c r="I11" s="11">
        <v>24037462</v>
      </c>
    </row>
    <row r="12" spans="1:9" x14ac:dyDescent="0.25">
      <c r="A12" s="8" t="s">
        <v>13</v>
      </c>
      <c r="B12" s="9">
        <v>0</v>
      </c>
      <c r="C12" s="9">
        <v>0</v>
      </c>
      <c r="D12" s="9">
        <v>0</v>
      </c>
      <c r="E12" s="11">
        <v>0</v>
      </c>
      <c r="F12" s="11">
        <v>0</v>
      </c>
      <c r="G12" s="11">
        <v>0</v>
      </c>
      <c r="H12" s="11">
        <v>0</v>
      </c>
      <c r="I12" s="11">
        <v>-5774</v>
      </c>
    </row>
    <row r="13" spans="1:9" x14ac:dyDescent="0.25">
      <c r="A13" s="8" t="s">
        <v>14</v>
      </c>
      <c r="B13" s="9">
        <v>2353024</v>
      </c>
      <c r="C13" s="9">
        <v>2597950.15</v>
      </c>
      <c r="D13" s="9">
        <v>2995827</v>
      </c>
      <c r="E13" s="11">
        <v>2983713</v>
      </c>
      <c r="F13" s="11">
        <v>2857716</v>
      </c>
      <c r="G13" s="11">
        <v>2617433</v>
      </c>
      <c r="H13" s="11">
        <v>2565759</v>
      </c>
      <c r="I13" s="11">
        <v>1656803</v>
      </c>
    </row>
    <row r="14" spans="1:9" x14ac:dyDescent="0.25">
      <c r="A14" s="8" t="s">
        <v>15</v>
      </c>
      <c r="B14" s="9">
        <v>16437786</v>
      </c>
      <c r="C14" s="9">
        <v>15686080.879999999</v>
      </c>
      <c r="D14" s="9">
        <v>14828238</v>
      </c>
      <c r="E14" s="11">
        <v>13654490</v>
      </c>
      <c r="F14" s="11">
        <v>14450722</v>
      </c>
      <c r="G14" s="11">
        <v>16179078</v>
      </c>
      <c r="H14" s="11">
        <v>16024641</v>
      </c>
      <c r="I14" s="11">
        <v>16389656</v>
      </c>
    </row>
    <row r="15" spans="1:9" x14ac:dyDescent="0.25">
      <c r="A15" s="8" t="s">
        <v>16</v>
      </c>
      <c r="B15" s="9">
        <v>0</v>
      </c>
      <c r="C15" s="9">
        <v>12000</v>
      </c>
      <c r="D15" s="9">
        <v>27000</v>
      </c>
      <c r="E15" s="11">
        <v>36360</v>
      </c>
      <c r="F15" s="11">
        <v>36540</v>
      </c>
      <c r="G15" s="11">
        <v>36000</v>
      </c>
      <c r="H15" s="11">
        <v>36000</v>
      </c>
      <c r="I15" s="11">
        <v>41154</v>
      </c>
    </row>
    <row r="16" spans="1:9" x14ac:dyDescent="0.25">
      <c r="A16" s="8" t="s">
        <v>17</v>
      </c>
      <c r="B16" s="9">
        <v>0</v>
      </c>
      <c r="C16" s="9">
        <v>0.8600000000000001</v>
      </c>
      <c r="D16" s="9">
        <v>2</v>
      </c>
      <c r="E16" s="11">
        <v>2</v>
      </c>
      <c r="F16" s="11">
        <v>3</v>
      </c>
      <c r="G16" s="11">
        <v>3</v>
      </c>
      <c r="H16" s="11">
        <v>75</v>
      </c>
      <c r="I16" s="11">
        <v>4471</v>
      </c>
    </row>
    <row r="17" spans="1:9" x14ac:dyDescent="0.25">
      <c r="A17" s="12" t="s">
        <v>18</v>
      </c>
      <c r="B17" s="13">
        <f t="shared" ref="B17:I17" si="0">SUM(B9:B16)</f>
        <v>278792402.07078815</v>
      </c>
      <c r="C17" s="13">
        <f t="shared" si="0"/>
        <v>256016553.6504353</v>
      </c>
      <c r="D17" s="13">
        <f t="shared" si="0"/>
        <v>255396976</v>
      </c>
      <c r="E17" s="13">
        <f t="shared" si="0"/>
        <v>286439981</v>
      </c>
      <c r="F17" s="13">
        <f t="shared" si="0"/>
        <v>294316179</v>
      </c>
      <c r="G17" s="13">
        <f t="shared" si="0"/>
        <v>296779026</v>
      </c>
      <c r="H17" s="13">
        <f t="shared" si="0"/>
        <v>306657509</v>
      </c>
      <c r="I17" s="13">
        <f t="shared" si="0"/>
        <v>343265971</v>
      </c>
    </row>
    <row r="18" spans="1:9" x14ac:dyDescent="0.25">
      <c r="A18" s="8" t="s">
        <v>19</v>
      </c>
      <c r="B18" s="9">
        <v>8141536</v>
      </c>
      <c r="C18" s="9">
        <v>6738553.7199999979</v>
      </c>
      <c r="D18" s="9">
        <v>6824056</v>
      </c>
      <c r="E18" s="11">
        <v>5379062</v>
      </c>
      <c r="F18" s="11">
        <v>5518963</v>
      </c>
      <c r="G18" s="11">
        <v>4861558</v>
      </c>
      <c r="H18" s="11">
        <v>4791858</v>
      </c>
      <c r="I18" s="11">
        <v>3346838</v>
      </c>
    </row>
    <row r="19" spans="1:9" x14ac:dyDescent="0.25">
      <c r="A19" s="8" t="s">
        <v>20</v>
      </c>
      <c r="B19" s="9">
        <v>3444668.9999999991</v>
      </c>
      <c r="C19" s="9">
        <v>3788809.2699999991</v>
      </c>
      <c r="D19" s="9">
        <v>3854749</v>
      </c>
      <c r="E19" s="11">
        <v>4056331</v>
      </c>
      <c r="F19" s="11">
        <v>3055930</v>
      </c>
      <c r="G19" s="11">
        <v>2488939</v>
      </c>
      <c r="H19" s="11">
        <v>3611593</v>
      </c>
      <c r="I19" s="11">
        <v>2753377</v>
      </c>
    </row>
    <row r="20" spans="1:9" x14ac:dyDescent="0.25">
      <c r="A20" s="8" t="s">
        <v>21</v>
      </c>
      <c r="B20" s="9">
        <v>35468575.99999997</v>
      </c>
      <c r="C20" s="9">
        <v>33925234.00999999</v>
      </c>
      <c r="D20" s="9">
        <v>32010184</v>
      </c>
      <c r="E20" s="11">
        <v>34882284</v>
      </c>
      <c r="F20" s="11">
        <v>33251883</v>
      </c>
      <c r="G20" s="11">
        <v>31647418</v>
      </c>
      <c r="H20" s="11">
        <v>32427625</v>
      </c>
      <c r="I20" s="11">
        <v>38558839</v>
      </c>
    </row>
    <row r="21" spans="1:9" x14ac:dyDescent="0.25">
      <c r="A21" s="8" t="s">
        <v>22</v>
      </c>
      <c r="B21" s="9">
        <v>14018414.999999996</v>
      </c>
      <c r="C21" s="9">
        <v>8830854.5800000001</v>
      </c>
      <c r="D21" s="9">
        <v>7673375</v>
      </c>
      <c r="E21" s="11">
        <v>9326280</v>
      </c>
      <c r="F21" s="11">
        <v>9059884</v>
      </c>
      <c r="G21" s="11">
        <v>6941782</v>
      </c>
      <c r="H21" s="11">
        <v>7528966</v>
      </c>
      <c r="I21" s="11">
        <v>5973295</v>
      </c>
    </row>
    <row r="22" spans="1:9" x14ac:dyDescent="0.25">
      <c r="A22" s="8" t="s">
        <v>23</v>
      </c>
      <c r="B22" s="9">
        <v>1551792.9999999991</v>
      </c>
      <c r="C22" s="9">
        <v>1535352.1400000001</v>
      </c>
      <c r="D22" s="9">
        <v>1904625</v>
      </c>
      <c r="E22" s="11">
        <v>2543075</v>
      </c>
      <c r="F22" s="11">
        <v>2348614</v>
      </c>
      <c r="G22" s="11">
        <v>2397858</v>
      </c>
      <c r="H22" s="11">
        <v>2524165</v>
      </c>
      <c r="I22" s="11">
        <v>9599669</v>
      </c>
    </row>
    <row r="23" spans="1:9" x14ac:dyDescent="0.25">
      <c r="A23" s="12" t="s">
        <v>24</v>
      </c>
      <c r="B23" s="13">
        <f t="shared" ref="B23:I23" si="1">SUM(B18:B22)</f>
        <v>62624988.99999997</v>
      </c>
      <c r="C23" s="13">
        <f t="shared" si="1"/>
        <v>54818803.719999984</v>
      </c>
      <c r="D23" s="13">
        <f t="shared" si="1"/>
        <v>52266989</v>
      </c>
      <c r="E23" s="13">
        <f t="shared" si="1"/>
        <v>56187032</v>
      </c>
      <c r="F23" s="13">
        <f t="shared" si="1"/>
        <v>53235274</v>
      </c>
      <c r="G23" s="13">
        <f t="shared" si="1"/>
        <v>48337555</v>
      </c>
      <c r="H23" s="13">
        <f t="shared" si="1"/>
        <v>50884207</v>
      </c>
      <c r="I23" s="13">
        <f t="shared" si="1"/>
        <v>60232018</v>
      </c>
    </row>
    <row r="24" spans="1:9" x14ac:dyDescent="0.25">
      <c r="A24" s="12" t="s">
        <v>25</v>
      </c>
      <c r="B24" s="13">
        <f t="shared" ref="B24:I24" si="2">B17+B23</f>
        <v>341417391.07078815</v>
      </c>
      <c r="C24" s="13">
        <f t="shared" si="2"/>
        <v>310835357.3704353</v>
      </c>
      <c r="D24" s="13">
        <f t="shared" si="2"/>
        <v>307663965</v>
      </c>
      <c r="E24" s="13">
        <f t="shared" si="2"/>
        <v>342627013</v>
      </c>
      <c r="F24" s="13">
        <f t="shared" si="2"/>
        <v>347551453</v>
      </c>
      <c r="G24" s="13">
        <f t="shared" si="2"/>
        <v>345116581</v>
      </c>
      <c r="H24" s="13">
        <f t="shared" si="2"/>
        <v>357541716</v>
      </c>
      <c r="I24" s="13">
        <f t="shared" si="2"/>
        <v>403497989</v>
      </c>
    </row>
    <row r="25" spans="1:9" x14ac:dyDescent="0.25">
      <c r="A25" s="8" t="s">
        <v>26</v>
      </c>
      <c r="B25" s="9"/>
      <c r="C25" s="13"/>
      <c r="D25" s="13"/>
      <c r="E25" s="13"/>
      <c r="F25" s="13"/>
      <c r="G25" s="13"/>
      <c r="H25" s="13"/>
      <c r="I25" s="13"/>
    </row>
    <row r="26" spans="1:9" x14ac:dyDescent="0.25">
      <c r="A26" s="8" t="s">
        <v>9</v>
      </c>
      <c r="B26" s="9"/>
      <c r="C26" s="13"/>
      <c r="D26" s="13"/>
      <c r="E26" s="13"/>
      <c r="F26" s="13"/>
      <c r="G26" s="13"/>
      <c r="H26" s="13"/>
      <c r="I26" s="13"/>
    </row>
    <row r="27" spans="1:9" x14ac:dyDescent="0.25">
      <c r="A27" s="8" t="s">
        <v>27</v>
      </c>
      <c r="B27" s="9">
        <v>116778</v>
      </c>
      <c r="C27" s="9">
        <v>127803.36</v>
      </c>
      <c r="D27" s="9">
        <v>167626</v>
      </c>
      <c r="E27" s="11">
        <v>157040</v>
      </c>
      <c r="F27" s="11">
        <v>124769</v>
      </c>
      <c r="G27" s="11">
        <v>130252</v>
      </c>
      <c r="H27" s="11">
        <v>126199</v>
      </c>
      <c r="I27" s="11">
        <v>124513</v>
      </c>
    </row>
    <row r="28" spans="1:9" x14ac:dyDescent="0.25">
      <c r="A28" s="8" t="s">
        <v>28</v>
      </c>
      <c r="B28" s="9">
        <v>43212</v>
      </c>
      <c r="C28" s="9">
        <v>39561.99</v>
      </c>
      <c r="D28" s="9">
        <v>38884</v>
      </c>
      <c r="E28" s="11">
        <v>38814</v>
      </c>
      <c r="F28" s="11">
        <v>39284</v>
      </c>
      <c r="G28" s="11">
        <v>39136</v>
      </c>
      <c r="H28" s="11">
        <v>39092</v>
      </c>
      <c r="I28" s="11">
        <v>39039</v>
      </c>
    </row>
    <row r="29" spans="1:9" x14ac:dyDescent="0.25">
      <c r="A29" s="8" t="s">
        <v>29</v>
      </c>
      <c r="B29" s="9">
        <v>324155</v>
      </c>
      <c r="C29" s="9">
        <v>349154.25999999989</v>
      </c>
      <c r="D29" s="9">
        <v>332363</v>
      </c>
      <c r="E29" s="11">
        <v>337502</v>
      </c>
      <c r="F29" s="11">
        <v>371509</v>
      </c>
      <c r="G29" s="11">
        <v>370671</v>
      </c>
      <c r="H29" s="11">
        <v>304697</v>
      </c>
      <c r="I29" s="11">
        <v>267947</v>
      </c>
    </row>
    <row r="30" spans="1:9" x14ac:dyDescent="0.25">
      <c r="A30" s="8" t="s">
        <v>30</v>
      </c>
      <c r="B30" s="9">
        <v>213613</v>
      </c>
      <c r="C30" s="9">
        <v>268600.04999999987</v>
      </c>
      <c r="D30" s="9">
        <v>245048</v>
      </c>
      <c r="E30" s="11">
        <v>125378</v>
      </c>
      <c r="F30" s="11">
        <v>207833</v>
      </c>
      <c r="G30" s="11">
        <v>140113</v>
      </c>
      <c r="H30" s="11">
        <v>127472</v>
      </c>
      <c r="I30" s="11">
        <v>199153</v>
      </c>
    </row>
    <row r="31" spans="1:9" x14ac:dyDescent="0.25">
      <c r="A31" s="8" t="s">
        <v>31</v>
      </c>
      <c r="B31" s="9">
        <v>568902</v>
      </c>
      <c r="C31" s="9">
        <v>503306.95999999996</v>
      </c>
      <c r="D31" s="9">
        <v>499058</v>
      </c>
      <c r="E31" s="11">
        <v>354983</v>
      </c>
      <c r="F31" s="11">
        <v>403362</v>
      </c>
      <c r="G31" s="11">
        <v>524198</v>
      </c>
      <c r="H31" s="11">
        <v>588213</v>
      </c>
      <c r="I31" s="11">
        <v>477265</v>
      </c>
    </row>
    <row r="32" spans="1:9" x14ac:dyDescent="0.25">
      <c r="A32" s="12" t="s">
        <v>18</v>
      </c>
      <c r="B32" s="13">
        <f t="shared" ref="B32:I32" si="3">SUM(B27:B31)</f>
        <v>1266660</v>
      </c>
      <c r="C32" s="13">
        <f t="shared" si="3"/>
        <v>1288426.6199999996</v>
      </c>
      <c r="D32" s="13">
        <f t="shared" si="3"/>
        <v>1282979</v>
      </c>
      <c r="E32" s="13">
        <f t="shared" si="3"/>
        <v>1013717</v>
      </c>
      <c r="F32" s="13">
        <f t="shared" si="3"/>
        <v>1146757</v>
      </c>
      <c r="G32" s="13">
        <f t="shared" si="3"/>
        <v>1204370</v>
      </c>
      <c r="H32" s="13">
        <f t="shared" si="3"/>
        <v>1185673</v>
      </c>
      <c r="I32" s="13">
        <f t="shared" si="3"/>
        <v>1107917</v>
      </c>
    </row>
    <row r="33" spans="1:9" x14ac:dyDescent="0.25">
      <c r="A33" s="8" t="s">
        <v>32</v>
      </c>
      <c r="B33" s="9"/>
      <c r="C33" s="13"/>
      <c r="D33" s="13"/>
      <c r="E33" s="13"/>
      <c r="F33" s="13"/>
      <c r="G33" s="13"/>
      <c r="H33" s="13"/>
      <c r="I33" s="13"/>
    </row>
    <row r="34" spans="1:9" x14ac:dyDescent="0.25">
      <c r="A34" s="8" t="s">
        <v>33</v>
      </c>
      <c r="B34" s="9">
        <v>323993</v>
      </c>
      <c r="C34" s="9">
        <v>314031.41000000003</v>
      </c>
      <c r="D34" s="9">
        <v>100045</v>
      </c>
      <c r="E34" s="11">
        <v>560183</v>
      </c>
      <c r="F34" s="11">
        <v>317087</v>
      </c>
      <c r="G34" s="11">
        <v>282081</v>
      </c>
      <c r="H34" s="11">
        <v>255450</v>
      </c>
      <c r="I34" s="11">
        <v>317142</v>
      </c>
    </row>
    <row r="35" spans="1:9" x14ac:dyDescent="0.25">
      <c r="A35" s="8" t="s">
        <v>34</v>
      </c>
      <c r="B35" s="9">
        <v>222489</v>
      </c>
      <c r="C35" s="9">
        <v>122137.02999999988</v>
      </c>
      <c r="D35" s="9">
        <v>79413</v>
      </c>
      <c r="E35" s="11">
        <v>171323</v>
      </c>
      <c r="F35" s="11">
        <v>165206</v>
      </c>
      <c r="G35" s="11">
        <v>262909</v>
      </c>
      <c r="H35" s="11">
        <v>96840</v>
      </c>
      <c r="I35" s="11">
        <v>200701</v>
      </c>
    </row>
    <row r="36" spans="1:9" x14ac:dyDescent="0.25">
      <c r="A36" s="8" t="s">
        <v>35</v>
      </c>
      <c r="B36" s="9">
        <v>327894</v>
      </c>
      <c r="C36" s="9">
        <v>316652.19999999995</v>
      </c>
      <c r="D36" s="9">
        <v>185453</v>
      </c>
      <c r="E36" s="11">
        <v>393466</v>
      </c>
      <c r="F36" s="11">
        <v>433419</v>
      </c>
      <c r="G36" s="11">
        <v>314546</v>
      </c>
      <c r="H36" s="11">
        <v>354203</v>
      </c>
      <c r="I36" s="11">
        <v>337879</v>
      </c>
    </row>
    <row r="37" spans="1:9" x14ac:dyDescent="0.25">
      <c r="A37" s="8" t="s">
        <v>36</v>
      </c>
      <c r="B37" s="9">
        <v>56196</v>
      </c>
      <c r="C37" s="10">
        <v>29582.5</v>
      </c>
      <c r="D37" s="10">
        <v>21447</v>
      </c>
      <c r="E37" s="11">
        <v>76213</v>
      </c>
      <c r="F37" s="11">
        <v>69074</v>
      </c>
      <c r="G37" s="11">
        <v>64377</v>
      </c>
      <c r="H37" s="11">
        <v>56922</v>
      </c>
      <c r="I37" s="11">
        <v>35117</v>
      </c>
    </row>
    <row r="38" spans="1:9" x14ac:dyDescent="0.25">
      <c r="A38" s="12" t="s">
        <v>24</v>
      </c>
      <c r="B38" s="13">
        <f t="shared" ref="B38:I38" si="4">SUM(B34:B37)</f>
        <v>930572</v>
      </c>
      <c r="C38" s="13">
        <f t="shared" si="4"/>
        <v>782403.1399999999</v>
      </c>
      <c r="D38" s="13">
        <f t="shared" si="4"/>
        <v>386358</v>
      </c>
      <c r="E38" s="13">
        <f t="shared" si="4"/>
        <v>1201185</v>
      </c>
      <c r="F38" s="13">
        <f t="shared" si="4"/>
        <v>984786</v>
      </c>
      <c r="G38" s="13">
        <f t="shared" si="4"/>
        <v>923913</v>
      </c>
      <c r="H38" s="13">
        <f t="shared" si="4"/>
        <v>763415</v>
      </c>
      <c r="I38" s="13">
        <f t="shared" si="4"/>
        <v>890839</v>
      </c>
    </row>
    <row r="39" spans="1:9" x14ac:dyDescent="0.25">
      <c r="A39" s="12" t="s">
        <v>37</v>
      </c>
      <c r="B39" s="13">
        <f t="shared" ref="B39:I39" si="5">SUM(B38,B32)</f>
        <v>2197232</v>
      </c>
      <c r="C39" s="13">
        <f t="shared" si="5"/>
        <v>2070829.7599999995</v>
      </c>
      <c r="D39" s="13">
        <f t="shared" si="5"/>
        <v>1669337</v>
      </c>
      <c r="E39" s="13">
        <f t="shared" si="5"/>
        <v>2214902</v>
      </c>
      <c r="F39" s="13">
        <f t="shared" si="5"/>
        <v>2131543</v>
      </c>
      <c r="G39" s="13">
        <f t="shared" si="5"/>
        <v>2128283</v>
      </c>
      <c r="H39" s="13">
        <f t="shared" si="5"/>
        <v>1949088</v>
      </c>
      <c r="I39" s="13">
        <f t="shared" si="5"/>
        <v>1998756</v>
      </c>
    </row>
    <row r="40" spans="1:9" x14ac:dyDescent="0.25">
      <c r="A40" s="8" t="s">
        <v>38</v>
      </c>
      <c r="B40" s="9"/>
      <c r="C40" s="13"/>
      <c r="D40" s="13"/>
      <c r="E40" s="13"/>
      <c r="F40" s="13"/>
      <c r="G40" s="13"/>
      <c r="H40" s="13"/>
      <c r="I40" s="13"/>
    </row>
    <row r="41" spans="1:9" x14ac:dyDescent="0.25">
      <c r="A41" s="8" t="s">
        <v>9</v>
      </c>
      <c r="B41" s="9"/>
      <c r="C41" s="13"/>
      <c r="D41" s="13"/>
      <c r="E41" s="13"/>
      <c r="F41" s="13"/>
      <c r="G41" s="13"/>
      <c r="H41" s="13"/>
      <c r="I41" s="13"/>
    </row>
    <row r="42" spans="1:9" x14ac:dyDescent="0.25">
      <c r="A42" s="8" t="s">
        <v>39</v>
      </c>
      <c r="B42" s="9">
        <v>187484</v>
      </c>
      <c r="C42" s="9">
        <v>261229.16999999993</v>
      </c>
      <c r="D42" s="9">
        <v>253471</v>
      </c>
      <c r="E42" s="11">
        <v>387083</v>
      </c>
      <c r="F42" s="11">
        <v>371890</v>
      </c>
      <c r="G42" s="11">
        <v>322194</v>
      </c>
      <c r="H42" s="11">
        <v>343577</v>
      </c>
      <c r="I42" s="11">
        <v>187899</v>
      </c>
    </row>
    <row r="43" spans="1:9" x14ac:dyDescent="0.25">
      <c r="A43" s="8" t="s">
        <v>40</v>
      </c>
      <c r="B43" s="9">
        <v>43921446.457389742</v>
      </c>
      <c r="C43" s="9">
        <v>35237908.144798584</v>
      </c>
      <c r="D43" s="9">
        <v>33480754</v>
      </c>
      <c r="E43" s="11">
        <v>47105360</v>
      </c>
      <c r="F43" s="11">
        <v>59380204</v>
      </c>
      <c r="G43" s="11">
        <v>44131857</v>
      </c>
      <c r="H43" s="11">
        <v>45158928</v>
      </c>
      <c r="I43" s="11">
        <v>46198399</v>
      </c>
    </row>
    <row r="44" spans="1:9" x14ac:dyDescent="0.25">
      <c r="A44" s="8" t="s">
        <v>41</v>
      </c>
      <c r="B44" s="9">
        <v>300829</v>
      </c>
      <c r="C44" s="9">
        <v>238718.40000000002</v>
      </c>
      <c r="D44" s="9">
        <v>316997</v>
      </c>
      <c r="E44" s="11">
        <v>244808</v>
      </c>
      <c r="F44" s="11">
        <v>273056</v>
      </c>
      <c r="G44" s="11">
        <v>239454</v>
      </c>
      <c r="H44" s="11">
        <v>213926</v>
      </c>
      <c r="I44" s="11">
        <v>182717</v>
      </c>
    </row>
    <row r="45" spans="1:9" x14ac:dyDescent="0.25">
      <c r="A45" s="8" t="s">
        <v>42</v>
      </c>
      <c r="B45" s="9">
        <v>1742424</v>
      </c>
      <c r="C45" s="9">
        <v>1474296.44</v>
      </c>
      <c r="D45" s="9">
        <v>1441919</v>
      </c>
      <c r="E45" s="11">
        <v>1336703</v>
      </c>
      <c r="F45" s="11">
        <v>1249297</v>
      </c>
      <c r="G45" s="11">
        <v>3111829</v>
      </c>
      <c r="H45" s="11">
        <v>1131762</v>
      </c>
      <c r="I45" s="11">
        <v>811542</v>
      </c>
    </row>
    <row r="46" spans="1:9" x14ac:dyDescent="0.25">
      <c r="A46" s="8" t="s">
        <v>43</v>
      </c>
      <c r="B46" s="9">
        <v>11652</v>
      </c>
      <c r="C46" s="9">
        <v>5734.8600000000006</v>
      </c>
      <c r="D46" s="9">
        <v>4170</v>
      </c>
      <c r="E46" s="11">
        <v>11188</v>
      </c>
      <c r="F46" s="11">
        <v>14752</v>
      </c>
      <c r="G46" s="11">
        <v>18292</v>
      </c>
      <c r="H46" s="11">
        <v>18193</v>
      </c>
      <c r="I46" s="11">
        <v>21165</v>
      </c>
    </row>
    <row r="47" spans="1:9" x14ac:dyDescent="0.25">
      <c r="A47" s="12" t="s">
        <v>18</v>
      </c>
      <c r="B47" s="13">
        <f t="shared" ref="B47:I47" si="6">SUM(B42:B46)</f>
        <v>46163835.457389742</v>
      </c>
      <c r="C47" s="13">
        <f t="shared" si="6"/>
        <v>37217887.014798582</v>
      </c>
      <c r="D47" s="13">
        <f t="shared" si="6"/>
        <v>35497311</v>
      </c>
      <c r="E47" s="13">
        <f t="shared" si="6"/>
        <v>49085142</v>
      </c>
      <c r="F47" s="13">
        <f t="shared" si="6"/>
        <v>61289199</v>
      </c>
      <c r="G47" s="13">
        <f t="shared" si="6"/>
        <v>47823626</v>
      </c>
      <c r="H47" s="13">
        <f t="shared" si="6"/>
        <v>46866386</v>
      </c>
      <c r="I47" s="13">
        <f t="shared" si="6"/>
        <v>47401722</v>
      </c>
    </row>
    <row r="48" spans="1:9" x14ac:dyDescent="0.25">
      <c r="A48" s="8" t="s">
        <v>32</v>
      </c>
      <c r="B48" s="9"/>
      <c r="C48" s="10"/>
      <c r="D48" s="10"/>
      <c r="E48" s="10"/>
      <c r="F48" s="10"/>
      <c r="G48" s="10"/>
      <c r="H48" s="10"/>
      <c r="I48" s="10"/>
    </row>
    <row r="49" spans="1:9" x14ac:dyDescent="0.25">
      <c r="A49" s="8" t="s">
        <v>44</v>
      </c>
      <c r="B49" s="9">
        <v>272763.99999999988</v>
      </c>
      <c r="C49" s="9">
        <v>236686.90999999974</v>
      </c>
      <c r="D49" s="9">
        <v>265660</v>
      </c>
      <c r="E49" s="11">
        <v>150900</v>
      </c>
      <c r="F49" s="11">
        <v>160048</v>
      </c>
      <c r="G49" s="11">
        <v>135066</v>
      </c>
      <c r="H49" s="11">
        <v>127494</v>
      </c>
      <c r="I49" s="11">
        <v>33920</v>
      </c>
    </row>
    <row r="50" spans="1:9" x14ac:dyDescent="0.25">
      <c r="A50" s="8" t="s">
        <v>45</v>
      </c>
      <c r="B50" s="9">
        <v>235910.9999999998</v>
      </c>
      <c r="C50" s="9">
        <v>728037.20999999973</v>
      </c>
      <c r="D50" s="9">
        <v>440410</v>
      </c>
      <c r="E50" s="11">
        <v>400953</v>
      </c>
      <c r="F50" s="11">
        <v>444374</v>
      </c>
      <c r="G50" s="11">
        <v>296867</v>
      </c>
      <c r="H50" s="11">
        <v>298357</v>
      </c>
      <c r="I50" s="11">
        <v>110714</v>
      </c>
    </row>
    <row r="51" spans="1:9" x14ac:dyDescent="0.25">
      <c r="A51" s="8" t="s">
        <v>46</v>
      </c>
      <c r="B51" s="9">
        <v>3098760.9999999991</v>
      </c>
      <c r="C51" s="9">
        <v>1614571.0099999991</v>
      </c>
      <c r="D51" s="9">
        <v>1796226</v>
      </c>
      <c r="E51" s="11">
        <v>2040756</v>
      </c>
      <c r="F51" s="11">
        <v>1673231</v>
      </c>
      <c r="G51" s="11">
        <v>1543469</v>
      </c>
      <c r="H51" s="11">
        <v>1768527</v>
      </c>
      <c r="I51" s="11">
        <v>1410206</v>
      </c>
    </row>
    <row r="52" spans="1:9" x14ac:dyDescent="0.25">
      <c r="A52" s="8" t="s">
        <v>47</v>
      </c>
      <c r="B52" s="9">
        <v>1896208.9999999991</v>
      </c>
      <c r="C52" s="9">
        <v>944771.40999999992</v>
      </c>
      <c r="D52" s="9">
        <v>784381</v>
      </c>
      <c r="E52" s="11">
        <v>915862</v>
      </c>
      <c r="F52" s="11">
        <v>733426</v>
      </c>
      <c r="G52" s="11">
        <v>1099464</v>
      </c>
      <c r="H52" s="11">
        <v>1111910</v>
      </c>
      <c r="I52" s="11">
        <v>682039</v>
      </c>
    </row>
    <row r="53" spans="1:9" x14ac:dyDescent="0.25">
      <c r="A53" s="12" t="s">
        <v>24</v>
      </c>
      <c r="B53" s="13">
        <f t="shared" ref="B53:I53" si="7">SUM(B49:B52)</f>
        <v>5503644.9999999981</v>
      </c>
      <c r="C53" s="13">
        <f t="shared" si="7"/>
        <v>3524066.5399999982</v>
      </c>
      <c r="D53" s="13">
        <f t="shared" si="7"/>
        <v>3286677</v>
      </c>
      <c r="E53" s="13">
        <f t="shared" si="7"/>
        <v>3508471</v>
      </c>
      <c r="F53" s="13">
        <f t="shared" si="7"/>
        <v>3011079</v>
      </c>
      <c r="G53" s="13">
        <f t="shared" si="7"/>
        <v>3074866</v>
      </c>
      <c r="H53" s="13">
        <f t="shared" si="7"/>
        <v>3306288</v>
      </c>
      <c r="I53" s="13">
        <f t="shared" si="7"/>
        <v>2236879</v>
      </c>
    </row>
    <row r="54" spans="1:9" x14ac:dyDescent="0.25">
      <c r="A54" s="12" t="s">
        <v>48</v>
      </c>
      <c r="B54" s="13">
        <f t="shared" ref="B54:I54" si="8">SUM(B47,B53)</f>
        <v>51667480.457389742</v>
      </c>
      <c r="C54" s="13">
        <f t="shared" si="8"/>
        <v>40741953.554798581</v>
      </c>
      <c r="D54" s="13">
        <f t="shared" si="8"/>
        <v>38783988</v>
      </c>
      <c r="E54" s="13">
        <f t="shared" si="8"/>
        <v>52593613</v>
      </c>
      <c r="F54" s="13">
        <f t="shared" si="8"/>
        <v>64300278</v>
      </c>
      <c r="G54" s="13">
        <f t="shared" si="8"/>
        <v>50898492</v>
      </c>
      <c r="H54" s="13">
        <f t="shared" si="8"/>
        <v>50172674</v>
      </c>
      <c r="I54" s="13">
        <f t="shared" si="8"/>
        <v>49638601</v>
      </c>
    </row>
    <row r="55" spans="1:9" x14ac:dyDescent="0.25">
      <c r="A55" s="8" t="s">
        <v>49</v>
      </c>
      <c r="B55" s="9"/>
      <c r="C55" s="13"/>
      <c r="D55" s="13"/>
      <c r="E55" s="13"/>
      <c r="F55" s="13"/>
      <c r="G55" s="13"/>
      <c r="H55" s="13"/>
      <c r="I55" s="13"/>
    </row>
    <row r="56" spans="1:9" x14ac:dyDescent="0.25">
      <c r="A56" s="8" t="s">
        <v>50</v>
      </c>
      <c r="B56" s="9">
        <v>44518297.242865562</v>
      </c>
      <c r="C56" s="9">
        <v>52526748.856989086</v>
      </c>
      <c r="D56" s="9">
        <v>53019808</v>
      </c>
      <c r="E56" s="11">
        <v>46283163</v>
      </c>
      <c r="F56" s="11">
        <v>55805401</v>
      </c>
      <c r="G56" s="11">
        <v>53308448</v>
      </c>
      <c r="H56" s="11">
        <v>55379006</v>
      </c>
      <c r="I56" s="11">
        <v>59903876</v>
      </c>
    </row>
    <row r="57" spans="1:9" x14ac:dyDescent="0.25">
      <c r="A57" s="8" t="s">
        <v>51</v>
      </c>
      <c r="B57" s="9">
        <v>1775597</v>
      </c>
      <c r="C57" s="9">
        <v>1376208.799999998</v>
      </c>
      <c r="D57" s="9">
        <v>1798590</v>
      </c>
      <c r="E57" s="11">
        <v>1185281</v>
      </c>
      <c r="F57" s="11">
        <v>1175828</v>
      </c>
      <c r="G57" s="11">
        <v>1158600</v>
      </c>
      <c r="H57" s="11">
        <v>1105413</v>
      </c>
      <c r="I57" s="11">
        <v>1266897</v>
      </c>
    </row>
    <row r="58" spans="1:9" x14ac:dyDescent="0.25">
      <c r="A58" s="8" t="s">
        <v>52</v>
      </c>
      <c r="B58" s="9">
        <v>194884.99999999997</v>
      </c>
      <c r="C58" s="9">
        <v>183274.0499999999</v>
      </c>
      <c r="D58" s="9">
        <v>111782</v>
      </c>
      <c r="E58" s="11">
        <v>88697</v>
      </c>
      <c r="F58" s="11">
        <v>687242</v>
      </c>
      <c r="G58" s="11">
        <v>-54109</v>
      </c>
      <c r="H58" s="11">
        <v>46863</v>
      </c>
      <c r="I58" s="11">
        <v>724813</v>
      </c>
    </row>
    <row r="59" spans="1:9" x14ac:dyDescent="0.25">
      <c r="A59" s="14" t="s">
        <v>53</v>
      </c>
      <c r="B59" s="13">
        <f t="shared" ref="B59:I59" si="9">SUM(B56:B58)</f>
        <v>46488779.242865562</v>
      </c>
      <c r="C59" s="13">
        <f t="shared" si="9"/>
        <v>54086231.70698908</v>
      </c>
      <c r="D59" s="13">
        <f t="shared" si="9"/>
        <v>54930180</v>
      </c>
      <c r="E59" s="13">
        <f t="shared" si="9"/>
        <v>47557141</v>
      </c>
      <c r="F59" s="13">
        <f t="shared" si="9"/>
        <v>57668471</v>
      </c>
      <c r="G59" s="13">
        <f t="shared" si="9"/>
        <v>54412939</v>
      </c>
      <c r="H59" s="13">
        <f t="shared" si="9"/>
        <v>56531282</v>
      </c>
      <c r="I59" s="13">
        <f t="shared" si="9"/>
        <v>61895586</v>
      </c>
    </row>
    <row r="60" spans="1:9" x14ac:dyDescent="0.25">
      <c r="A60" s="12" t="s">
        <v>54</v>
      </c>
      <c r="B60" s="13">
        <f t="shared" ref="B60:I60" si="10">SUM(B59,B54,B39,B24)</f>
        <v>441770882.77104342</v>
      </c>
      <c r="C60" s="13">
        <f t="shared" si="10"/>
        <v>407734372.39222294</v>
      </c>
      <c r="D60" s="13">
        <f t="shared" si="10"/>
        <v>403047470</v>
      </c>
      <c r="E60" s="13">
        <f t="shared" si="10"/>
        <v>444992669</v>
      </c>
      <c r="F60" s="13">
        <f t="shared" si="10"/>
        <v>471651745</v>
      </c>
      <c r="G60" s="13">
        <f t="shared" si="10"/>
        <v>452556295</v>
      </c>
      <c r="H60" s="13">
        <f t="shared" si="10"/>
        <v>466194760</v>
      </c>
      <c r="I60" s="13">
        <f t="shared" si="10"/>
        <v>517030932</v>
      </c>
    </row>
    <row r="61" spans="1:9" x14ac:dyDescent="0.25">
      <c r="A61" s="8" t="s">
        <v>55</v>
      </c>
      <c r="B61" s="9"/>
      <c r="C61" s="13"/>
      <c r="D61" s="13"/>
      <c r="E61" s="13"/>
      <c r="F61" s="13"/>
      <c r="G61" s="13"/>
      <c r="H61" s="13"/>
      <c r="I61" s="13"/>
    </row>
    <row r="62" spans="1:9" x14ac:dyDescent="0.25">
      <c r="A62" s="8" t="s">
        <v>9</v>
      </c>
      <c r="B62" s="9"/>
      <c r="C62" s="13"/>
      <c r="D62" s="13"/>
      <c r="E62" s="13"/>
      <c r="F62" s="13"/>
      <c r="G62" s="13"/>
      <c r="H62" s="13"/>
      <c r="I62" s="13"/>
    </row>
    <row r="63" spans="1:9" x14ac:dyDescent="0.25">
      <c r="A63" s="8" t="s">
        <v>56</v>
      </c>
      <c r="B63" s="9">
        <v>1374229</v>
      </c>
      <c r="C63" s="9">
        <v>1418195.2699999968</v>
      </c>
      <c r="D63" s="9">
        <v>967762</v>
      </c>
      <c r="E63" s="11">
        <v>861686</v>
      </c>
      <c r="F63" s="11">
        <v>859705</v>
      </c>
      <c r="G63" s="11">
        <v>892859</v>
      </c>
      <c r="H63" s="11">
        <v>889517</v>
      </c>
      <c r="I63" s="11">
        <v>947956</v>
      </c>
    </row>
    <row r="64" spans="1:9" x14ac:dyDescent="0.25">
      <c r="A64" s="8" t="s">
        <v>57</v>
      </c>
      <c r="B64" s="9">
        <v>2719715.9999999972</v>
      </c>
      <c r="C64" s="9">
        <v>1951562.189999999</v>
      </c>
      <c r="D64" s="9">
        <v>2260875</v>
      </c>
      <c r="E64" s="11">
        <v>2326470</v>
      </c>
      <c r="F64" s="11">
        <v>2380493</v>
      </c>
      <c r="G64" s="11">
        <v>2089560</v>
      </c>
      <c r="H64" s="11">
        <v>2174054</v>
      </c>
      <c r="I64" s="11">
        <v>2138813</v>
      </c>
    </row>
    <row r="65" spans="1:9" x14ac:dyDescent="0.25">
      <c r="A65" s="8" t="s">
        <v>58</v>
      </c>
      <c r="B65" s="9">
        <v>1022714</v>
      </c>
      <c r="C65" s="9">
        <v>947762.07</v>
      </c>
      <c r="D65" s="9">
        <v>793010</v>
      </c>
      <c r="E65" s="11">
        <v>731324</v>
      </c>
      <c r="F65" s="11">
        <v>958142</v>
      </c>
      <c r="G65" s="11">
        <v>800907</v>
      </c>
      <c r="H65" s="11">
        <v>857977</v>
      </c>
      <c r="I65" s="11">
        <v>1574738</v>
      </c>
    </row>
    <row r="66" spans="1:9" x14ac:dyDescent="0.25">
      <c r="A66" s="8" t="s">
        <v>59</v>
      </c>
      <c r="B66" s="9">
        <v>293742</v>
      </c>
      <c r="C66" s="9">
        <v>247044.75999999998</v>
      </c>
      <c r="D66" s="9">
        <v>248387</v>
      </c>
      <c r="E66" s="11">
        <v>263378</v>
      </c>
      <c r="F66" s="11">
        <v>339816</v>
      </c>
      <c r="G66" s="11">
        <v>191250</v>
      </c>
      <c r="H66" s="11">
        <v>336947</v>
      </c>
      <c r="I66" s="11">
        <v>287353</v>
      </c>
    </row>
    <row r="67" spans="1:9" x14ac:dyDescent="0.25">
      <c r="A67" s="8" t="s">
        <v>60</v>
      </c>
      <c r="B67" s="9">
        <v>998725</v>
      </c>
      <c r="C67" s="9">
        <v>1034121.71</v>
      </c>
      <c r="D67" s="9">
        <v>266138</v>
      </c>
      <c r="E67" s="11">
        <v>676503</v>
      </c>
      <c r="F67" s="11">
        <v>1311943</v>
      </c>
      <c r="G67" s="11">
        <v>627209</v>
      </c>
      <c r="H67" s="11">
        <v>639923</v>
      </c>
      <c r="I67" s="11">
        <v>792961</v>
      </c>
    </row>
    <row r="68" spans="1:9" x14ac:dyDescent="0.25">
      <c r="A68" s="8" t="s">
        <v>61</v>
      </c>
      <c r="B68" s="9">
        <v>12977686</v>
      </c>
      <c r="C68" s="9">
        <v>11865863.349999979</v>
      </c>
      <c r="D68" s="9">
        <v>11481182</v>
      </c>
      <c r="E68" s="11">
        <v>11309277</v>
      </c>
      <c r="F68" s="11">
        <v>8038863</v>
      </c>
      <c r="G68" s="11">
        <v>6522066</v>
      </c>
      <c r="H68" s="11">
        <v>6259347</v>
      </c>
      <c r="I68" s="11">
        <v>5887745</v>
      </c>
    </row>
    <row r="69" spans="1:9" x14ac:dyDescent="0.25">
      <c r="A69" s="8" t="s">
        <v>62</v>
      </c>
      <c r="B69" s="9">
        <v>61385</v>
      </c>
      <c r="C69" s="9">
        <v>72601.369999999893</v>
      </c>
      <c r="D69" s="9">
        <v>73149</v>
      </c>
      <c r="E69" s="11">
        <v>67522</v>
      </c>
      <c r="F69" s="11">
        <v>61927</v>
      </c>
      <c r="G69" s="11">
        <v>51090</v>
      </c>
      <c r="H69" s="11">
        <v>55635</v>
      </c>
      <c r="I69" s="11">
        <v>19330</v>
      </c>
    </row>
    <row r="70" spans="1:9" x14ac:dyDescent="0.25">
      <c r="A70" s="12" t="s">
        <v>18</v>
      </c>
      <c r="B70" s="13">
        <f t="shared" ref="B70:I70" si="11">SUM(B63:B69)</f>
        <v>19448196.999999996</v>
      </c>
      <c r="C70" s="13">
        <f t="shared" si="11"/>
        <v>17537150.719999976</v>
      </c>
      <c r="D70" s="13">
        <f t="shared" si="11"/>
        <v>16090503</v>
      </c>
      <c r="E70" s="13">
        <f t="shared" si="11"/>
        <v>16236160</v>
      </c>
      <c r="F70" s="13">
        <f t="shared" si="11"/>
        <v>13950889</v>
      </c>
      <c r="G70" s="13">
        <f t="shared" si="11"/>
        <v>11174941</v>
      </c>
      <c r="H70" s="13">
        <f t="shared" si="11"/>
        <v>11213400</v>
      </c>
      <c r="I70" s="13">
        <f t="shared" si="11"/>
        <v>11648896</v>
      </c>
    </row>
    <row r="71" spans="1:9" x14ac:dyDescent="0.25">
      <c r="A71" s="8" t="s">
        <v>32</v>
      </c>
      <c r="B71" s="9"/>
      <c r="C71" s="10"/>
      <c r="D71" s="10"/>
      <c r="E71" s="10"/>
      <c r="F71" s="10"/>
      <c r="G71" s="10"/>
      <c r="H71" s="10"/>
      <c r="I71" s="10"/>
    </row>
    <row r="72" spans="1:9" x14ac:dyDescent="0.25">
      <c r="A72" s="8" t="s">
        <v>63</v>
      </c>
      <c r="B72" s="9">
        <v>0</v>
      </c>
      <c r="C72" s="11" t="s">
        <v>64</v>
      </c>
      <c r="D72" s="11">
        <v>0</v>
      </c>
      <c r="E72" s="11" t="s">
        <v>64</v>
      </c>
      <c r="F72" s="11" t="s">
        <v>64</v>
      </c>
      <c r="G72" s="11" t="s">
        <v>64</v>
      </c>
      <c r="H72" s="11">
        <v>0</v>
      </c>
      <c r="I72" s="11">
        <v>0</v>
      </c>
    </row>
    <row r="73" spans="1:9" x14ac:dyDescent="0.25">
      <c r="A73" s="8" t="s">
        <v>65</v>
      </c>
      <c r="B73" s="9">
        <v>1720070.9999999991</v>
      </c>
      <c r="C73" s="9">
        <v>1542921.5499999989</v>
      </c>
      <c r="D73" s="9">
        <v>1397627</v>
      </c>
      <c r="E73" s="11">
        <v>1573029</v>
      </c>
      <c r="F73" s="11">
        <v>1960913</v>
      </c>
      <c r="G73" s="11">
        <v>1481214</v>
      </c>
      <c r="H73" s="11">
        <v>1636156</v>
      </c>
      <c r="I73" s="11">
        <v>1639818</v>
      </c>
    </row>
    <row r="74" spans="1:9" x14ac:dyDescent="0.25">
      <c r="A74" s="8" t="s">
        <v>66</v>
      </c>
      <c r="B74" s="9">
        <v>7356001</v>
      </c>
      <c r="C74" s="9">
        <v>5510146.620000001</v>
      </c>
      <c r="D74" s="9">
        <v>6225031</v>
      </c>
      <c r="E74" s="11">
        <v>6513040</v>
      </c>
      <c r="F74" s="11">
        <v>4492113</v>
      </c>
      <c r="G74" s="11">
        <v>2496853</v>
      </c>
      <c r="H74" s="11">
        <v>1945145</v>
      </c>
      <c r="I74" s="11">
        <v>932134</v>
      </c>
    </row>
    <row r="75" spans="1:9" x14ac:dyDescent="0.25">
      <c r="A75" s="8" t="s">
        <v>67</v>
      </c>
      <c r="B75" s="9">
        <v>236185</v>
      </c>
      <c r="C75" s="9">
        <v>176736.59999999992</v>
      </c>
      <c r="D75" s="9">
        <v>263743</v>
      </c>
      <c r="E75" s="11">
        <v>251586</v>
      </c>
      <c r="F75" s="11">
        <v>210210</v>
      </c>
      <c r="G75" s="11">
        <v>190202</v>
      </c>
      <c r="H75" s="11">
        <v>198928</v>
      </c>
      <c r="I75" s="11">
        <v>266398</v>
      </c>
    </row>
    <row r="76" spans="1:9" x14ac:dyDescent="0.25">
      <c r="A76" s="12" t="s">
        <v>24</v>
      </c>
      <c r="B76" s="13">
        <f t="shared" ref="B76:I76" si="12">SUM(B73:B75)</f>
        <v>9312257</v>
      </c>
      <c r="C76" s="13">
        <f t="shared" si="12"/>
        <v>7229804.7699999996</v>
      </c>
      <c r="D76" s="13">
        <f t="shared" si="12"/>
        <v>7886401</v>
      </c>
      <c r="E76" s="13">
        <f t="shared" si="12"/>
        <v>8337655</v>
      </c>
      <c r="F76" s="13">
        <f t="shared" si="12"/>
        <v>6663236</v>
      </c>
      <c r="G76" s="13">
        <f t="shared" si="12"/>
        <v>4168269</v>
      </c>
      <c r="H76" s="13">
        <f t="shared" si="12"/>
        <v>3780229</v>
      </c>
      <c r="I76" s="13">
        <f t="shared" si="12"/>
        <v>2838350</v>
      </c>
    </row>
    <row r="77" spans="1:9" x14ac:dyDescent="0.25">
      <c r="A77" s="12" t="s">
        <v>68</v>
      </c>
      <c r="B77" s="13">
        <f t="shared" ref="B77:I77" si="13">SUM(B76,B70)</f>
        <v>28760453.999999996</v>
      </c>
      <c r="C77" s="13">
        <f t="shared" si="13"/>
        <v>24766955.489999976</v>
      </c>
      <c r="D77" s="13">
        <f t="shared" si="13"/>
        <v>23976904</v>
      </c>
      <c r="E77" s="13">
        <f t="shared" si="13"/>
        <v>24573815</v>
      </c>
      <c r="F77" s="13">
        <f t="shared" si="13"/>
        <v>20614125</v>
      </c>
      <c r="G77" s="13">
        <f t="shared" si="13"/>
        <v>15343210</v>
      </c>
      <c r="H77" s="13">
        <f t="shared" si="13"/>
        <v>14993629</v>
      </c>
      <c r="I77" s="13">
        <f t="shared" si="13"/>
        <v>14487246</v>
      </c>
    </row>
    <row r="78" spans="1:9" x14ac:dyDescent="0.25">
      <c r="A78" s="8" t="s">
        <v>69</v>
      </c>
      <c r="B78" s="9"/>
      <c r="C78" s="13"/>
      <c r="D78" s="13"/>
      <c r="E78" s="13"/>
      <c r="F78" s="13"/>
      <c r="G78" s="13"/>
      <c r="H78" s="13"/>
      <c r="I78" s="13"/>
    </row>
    <row r="79" spans="1:9" x14ac:dyDescent="0.25">
      <c r="A79" s="8" t="s">
        <v>9</v>
      </c>
      <c r="B79" s="9"/>
      <c r="C79" s="13"/>
      <c r="D79" s="13"/>
      <c r="E79" s="13"/>
      <c r="F79" s="13"/>
      <c r="G79" s="13"/>
      <c r="H79" s="13"/>
      <c r="I79" s="13"/>
    </row>
    <row r="80" spans="1:9" x14ac:dyDescent="0.25">
      <c r="A80" s="8" t="s">
        <v>70</v>
      </c>
      <c r="B80" s="9">
        <v>0</v>
      </c>
      <c r="C80" s="9">
        <v>122.14999999999999</v>
      </c>
      <c r="D80" s="9">
        <v>1865</v>
      </c>
      <c r="E80" s="11">
        <v>7075</v>
      </c>
      <c r="F80" s="11">
        <v>10086</v>
      </c>
      <c r="G80" s="11">
        <v>-123555</v>
      </c>
      <c r="H80" s="11">
        <v>-257187</v>
      </c>
      <c r="I80" s="11">
        <v>-272709</v>
      </c>
    </row>
    <row r="81" spans="1:9" x14ac:dyDescent="0.25">
      <c r="A81" s="12" t="s">
        <v>18</v>
      </c>
      <c r="B81" s="13">
        <f t="shared" ref="B81:I81" si="14">B80</f>
        <v>0</v>
      </c>
      <c r="C81" s="13">
        <f t="shared" si="14"/>
        <v>122.14999999999999</v>
      </c>
      <c r="D81" s="13">
        <f t="shared" si="14"/>
        <v>1865</v>
      </c>
      <c r="E81" s="13">
        <f t="shared" si="14"/>
        <v>7075</v>
      </c>
      <c r="F81" s="13">
        <f t="shared" si="14"/>
        <v>10086</v>
      </c>
      <c r="G81" s="13">
        <f t="shared" si="14"/>
        <v>-123555</v>
      </c>
      <c r="H81" s="13">
        <f t="shared" si="14"/>
        <v>-257187</v>
      </c>
      <c r="I81" s="13">
        <f t="shared" si="14"/>
        <v>-272709</v>
      </c>
    </row>
    <row r="82" spans="1:9" x14ac:dyDescent="0.25">
      <c r="A82" s="8" t="s">
        <v>71</v>
      </c>
      <c r="B82" s="9"/>
      <c r="C82" s="13"/>
      <c r="D82" s="13"/>
      <c r="E82" s="13"/>
      <c r="F82" s="13"/>
      <c r="G82" s="13"/>
      <c r="H82" s="13"/>
      <c r="I82" s="13"/>
    </row>
    <row r="83" spans="1:9" x14ac:dyDescent="0.25">
      <c r="A83" s="8" t="s">
        <v>9</v>
      </c>
      <c r="B83" s="9"/>
      <c r="C83" s="13"/>
      <c r="D83" s="13"/>
      <c r="E83" s="13"/>
      <c r="F83" s="13"/>
      <c r="G83" s="13"/>
      <c r="H83" s="13"/>
      <c r="I83" s="13"/>
    </row>
    <row r="84" spans="1:9" x14ac:dyDescent="0.25">
      <c r="A84" s="8" t="s">
        <v>72</v>
      </c>
      <c r="B84" s="9">
        <v>2397038.9999999991</v>
      </c>
      <c r="C84" s="9">
        <v>1926914.0899999999</v>
      </c>
      <c r="D84" s="9">
        <v>1796267</v>
      </c>
      <c r="E84" s="11">
        <v>2159838</v>
      </c>
      <c r="F84" s="11">
        <v>2422065</v>
      </c>
      <c r="G84" s="11">
        <v>1712305</v>
      </c>
      <c r="H84" s="11">
        <v>1469807</v>
      </c>
      <c r="I84" s="11">
        <v>1580294</v>
      </c>
    </row>
    <row r="85" spans="1:9" x14ac:dyDescent="0.25">
      <c r="A85" s="8" t="s">
        <v>73</v>
      </c>
      <c r="B85" s="9">
        <v>292953</v>
      </c>
      <c r="C85" s="9">
        <v>253245.18999999962</v>
      </c>
      <c r="D85" s="9">
        <v>238533</v>
      </c>
      <c r="E85" s="11">
        <v>213647</v>
      </c>
      <c r="F85" s="11">
        <v>309019</v>
      </c>
      <c r="G85" s="11">
        <v>638892</v>
      </c>
      <c r="H85" s="11">
        <v>687246</v>
      </c>
      <c r="I85" s="11">
        <v>745703</v>
      </c>
    </row>
    <row r="86" spans="1:9" x14ac:dyDescent="0.25">
      <c r="A86" s="8" t="s">
        <v>74</v>
      </c>
      <c r="B86" s="9">
        <v>1764640</v>
      </c>
      <c r="C86" s="9">
        <v>1924884.32</v>
      </c>
      <c r="D86" s="9">
        <v>2392080</v>
      </c>
      <c r="E86" s="11">
        <v>2135796</v>
      </c>
      <c r="F86" s="11">
        <v>2179630</v>
      </c>
      <c r="G86" s="11">
        <v>1887389</v>
      </c>
      <c r="H86" s="11">
        <v>1948015</v>
      </c>
      <c r="I86" s="11">
        <v>1534124</v>
      </c>
    </row>
    <row r="87" spans="1:9" x14ac:dyDescent="0.25">
      <c r="A87" s="8" t="s">
        <v>75</v>
      </c>
      <c r="B87" s="9">
        <v>5783699.9999999981</v>
      </c>
      <c r="C87" s="9">
        <v>5043191.3399999971</v>
      </c>
      <c r="D87" s="9">
        <v>5038177</v>
      </c>
      <c r="E87" s="11">
        <v>5033431</v>
      </c>
      <c r="F87" s="11">
        <v>8985655</v>
      </c>
      <c r="G87" s="11">
        <v>5498580</v>
      </c>
      <c r="H87" s="11">
        <v>5588737</v>
      </c>
      <c r="I87" s="11">
        <v>5512561</v>
      </c>
    </row>
    <row r="88" spans="1:9" x14ac:dyDescent="0.25">
      <c r="A88" s="8" t="s">
        <v>76</v>
      </c>
      <c r="B88" s="9">
        <v>6320820.9999999981</v>
      </c>
      <c r="C88" s="9">
        <v>6451085.3499999968</v>
      </c>
      <c r="D88" s="9">
        <v>6609330</v>
      </c>
      <c r="E88" s="11">
        <v>5964633</v>
      </c>
      <c r="F88" s="11">
        <v>417120</v>
      </c>
      <c r="G88" s="11">
        <v>464917</v>
      </c>
      <c r="H88" s="11">
        <v>457354</v>
      </c>
      <c r="I88" s="11">
        <v>683338</v>
      </c>
    </row>
    <row r="89" spans="1:9" x14ac:dyDescent="0.25">
      <c r="A89" s="8" t="s">
        <v>77</v>
      </c>
      <c r="B89" s="9">
        <v>7932375</v>
      </c>
      <c r="C89" s="9">
        <v>5785126.9699999997</v>
      </c>
      <c r="D89" s="9">
        <v>5456200</v>
      </c>
      <c r="E89" s="11">
        <v>7311721</v>
      </c>
      <c r="F89" s="11">
        <v>6838040</v>
      </c>
      <c r="G89" s="11">
        <v>6363705</v>
      </c>
      <c r="H89" s="11">
        <v>6675900</v>
      </c>
      <c r="I89" s="11">
        <v>6397771</v>
      </c>
    </row>
    <row r="90" spans="1:9" x14ac:dyDescent="0.25">
      <c r="A90" s="8" t="s">
        <v>78</v>
      </c>
      <c r="B90" s="9">
        <v>0</v>
      </c>
      <c r="C90" s="11" t="s">
        <v>64</v>
      </c>
      <c r="D90" s="11">
        <v>0</v>
      </c>
      <c r="E90" s="11">
        <v>123</v>
      </c>
      <c r="F90" s="11">
        <v>415</v>
      </c>
      <c r="G90" s="11">
        <v>-26361</v>
      </c>
      <c r="H90" s="11">
        <v>-136418</v>
      </c>
      <c r="I90" s="11">
        <v>-183127</v>
      </c>
    </row>
    <row r="91" spans="1:9" x14ac:dyDescent="0.25">
      <c r="A91" s="8" t="s">
        <v>79</v>
      </c>
      <c r="B91" s="9">
        <v>7395816.9999999991</v>
      </c>
      <c r="C91" s="9">
        <v>6272192.1899999995</v>
      </c>
      <c r="D91" s="9">
        <v>6158084</v>
      </c>
      <c r="E91" s="11">
        <v>7226912</v>
      </c>
      <c r="F91" s="11">
        <v>5851440</v>
      </c>
      <c r="G91" s="11">
        <v>5037045</v>
      </c>
      <c r="H91" s="11">
        <v>4748413</v>
      </c>
      <c r="I91" s="11">
        <v>4034065</v>
      </c>
    </row>
    <row r="92" spans="1:9" x14ac:dyDescent="0.25">
      <c r="A92" s="8" t="s">
        <v>80</v>
      </c>
      <c r="B92" s="9">
        <v>35725</v>
      </c>
      <c r="C92" s="9">
        <v>36193.17</v>
      </c>
      <c r="D92" s="9">
        <v>49063</v>
      </c>
      <c r="E92" s="11">
        <v>18717</v>
      </c>
      <c r="F92" s="11">
        <v>31007</v>
      </c>
      <c r="G92" s="11">
        <v>24987</v>
      </c>
      <c r="H92" s="11">
        <v>12204</v>
      </c>
      <c r="I92" s="11">
        <v>20070</v>
      </c>
    </row>
    <row r="93" spans="1:9" x14ac:dyDescent="0.25">
      <c r="A93" s="12" t="s">
        <v>18</v>
      </c>
      <c r="B93" s="13">
        <f t="shared" ref="B93:I93" si="15">SUM(B84:B92)</f>
        <v>31923069.999999993</v>
      </c>
      <c r="C93" s="13">
        <f t="shared" si="15"/>
        <v>27692832.619999997</v>
      </c>
      <c r="D93" s="13">
        <f t="shared" si="15"/>
        <v>27737734</v>
      </c>
      <c r="E93" s="13">
        <f t="shared" si="15"/>
        <v>30064818</v>
      </c>
      <c r="F93" s="13">
        <f t="shared" si="15"/>
        <v>27034391</v>
      </c>
      <c r="G93" s="13">
        <f t="shared" si="15"/>
        <v>21601459</v>
      </c>
      <c r="H93" s="13">
        <f t="shared" si="15"/>
        <v>21451258</v>
      </c>
      <c r="I93" s="13">
        <f t="shared" si="15"/>
        <v>20324799</v>
      </c>
    </row>
    <row r="94" spans="1:9" x14ac:dyDescent="0.25">
      <c r="A94" s="8" t="s">
        <v>32</v>
      </c>
      <c r="B94" s="9"/>
      <c r="C94" s="10"/>
      <c r="D94" s="10"/>
      <c r="E94" s="10"/>
      <c r="F94" s="10"/>
      <c r="G94" s="10"/>
      <c r="H94" s="10"/>
      <c r="I94" s="10"/>
    </row>
    <row r="95" spans="1:9" x14ac:dyDescent="0.25">
      <c r="A95" s="8" t="s">
        <v>81</v>
      </c>
      <c r="B95" s="9">
        <v>47090</v>
      </c>
      <c r="C95" s="9">
        <v>30370.49</v>
      </c>
      <c r="D95" s="9">
        <v>17531</v>
      </c>
      <c r="E95" s="11">
        <v>41203</v>
      </c>
      <c r="F95" s="11">
        <v>40477</v>
      </c>
      <c r="G95" s="11">
        <v>71359</v>
      </c>
      <c r="H95" s="11">
        <v>10072</v>
      </c>
      <c r="I95" s="11">
        <v>70302</v>
      </c>
    </row>
    <row r="96" spans="1:9" x14ac:dyDescent="0.25">
      <c r="A96" s="8" t="s">
        <v>82</v>
      </c>
      <c r="B96" s="9">
        <v>0</v>
      </c>
      <c r="C96" s="9">
        <v>1475.1899999999998</v>
      </c>
      <c r="D96" s="9">
        <v>5157</v>
      </c>
      <c r="E96" s="11">
        <v>16332</v>
      </c>
      <c r="F96" s="11">
        <v>2982</v>
      </c>
      <c r="G96" s="11">
        <v>7951</v>
      </c>
      <c r="H96" s="11">
        <v>696</v>
      </c>
      <c r="I96" s="11">
        <v>2286</v>
      </c>
    </row>
    <row r="97" spans="1:9" x14ac:dyDescent="0.25">
      <c r="A97" s="8" t="s">
        <v>83</v>
      </c>
      <c r="B97" s="9">
        <v>1865977</v>
      </c>
      <c r="C97" s="9">
        <v>1435338.2399999998</v>
      </c>
      <c r="D97" s="9">
        <v>1118296</v>
      </c>
      <c r="E97" s="11">
        <v>1194720</v>
      </c>
      <c r="F97" s="11">
        <v>1051753</v>
      </c>
      <c r="G97" s="11">
        <v>1028738</v>
      </c>
      <c r="H97" s="11">
        <v>1130593</v>
      </c>
      <c r="I97" s="11">
        <v>1084361</v>
      </c>
    </row>
    <row r="98" spans="1:9" x14ac:dyDescent="0.25">
      <c r="A98" s="8" t="s">
        <v>84</v>
      </c>
      <c r="B98" s="9">
        <v>15769153.999999991</v>
      </c>
      <c r="C98" s="9">
        <v>17885477.249999981</v>
      </c>
      <c r="D98" s="9">
        <v>17166198</v>
      </c>
      <c r="E98" s="11">
        <v>20167446</v>
      </c>
      <c r="F98" s="11">
        <v>23133568</v>
      </c>
      <c r="G98" s="11">
        <v>20139853</v>
      </c>
      <c r="H98" s="11">
        <v>21330734</v>
      </c>
      <c r="I98" s="11">
        <v>23934983</v>
      </c>
    </row>
    <row r="99" spans="1:9" x14ac:dyDescent="0.25">
      <c r="A99" s="8" t="s">
        <v>85</v>
      </c>
      <c r="B99" s="9">
        <v>1854313</v>
      </c>
      <c r="C99" s="9">
        <v>1536409.2799999998</v>
      </c>
      <c r="D99" s="9">
        <v>1508490</v>
      </c>
      <c r="E99" s="11">
        <v>1212049</v>
      </c>
      <c r="F99" s="11">
        <v>1426055</v>
      </c>
      <c r="G99" s="11">
        <v>1171348</v>
      </c>
      <c r="H99" s="11">
        <v>1294339</v>
      </c>
      <c r="I99" s="11">
        <v>1212304</v>
      </c>
    </row>
    <row r="100" spans="1:9" x14ac:dyDescent="0.25">
      <c r="A100" s="8" t="s">
        <v>86</v>
      </c>
      <c r="B100" s="9">
        <v>185535</v>
      </c>
      <c r="C100" s="9">
        <v>122860.32999999999</v>
      </c>
      <c r="D100" s="9">
        <v>116316</v>
      </c>
      <c r="E100" s="11">
        <v>191045</v>
      </c>
      <c r="F100" s="11">
        <v>158096</v>
      </c>
      <c r="G100" s="11">
        <v>160778</v>
      </c>
      <c r="H100" s="11">
        <v>157116</v>
      </c>
      <c r="I100" s="11">
        <v>199399</v>
      </c>
    </row>
    <row r="101" spans="1:9" x14ac:dyDescent="0.25">
      <c r="A101" s="8" t="s">
        <v>87</v>
      </c>
      <c r="B101" s="9">
        <v>568134</v>
      </c>
      <c r="C101" s="9">
        <v>427621.75</v>
      </c>
      <c r="D101" s="9">
        <v>411090</v>
      </c>
      <c r="E101" s="11">
        <v>447900</v>
      </c>
      <c r="F101" s="11">
        <v>419554</v>
      </c>
      <c r="G101" s="11">
        <v>411185</v>
      </c>
      <c r="H101" s="11">
        <v>418544</v>
      </c>
      <c r="I101" s="11">
        <v>403750</v>
      </c>
    </row>
    <row r="102" spans="1:9" x14ac:dyDescent="0.25">
      <c r="A102" s="8" t="s">
        <v>88</v>
      </c>
      <c r="B102" s="9">
        <v>870332</v>
      </c>
      <c r="C102" s="9">
        <v>572000.37999999977</v>
      </c>
      <c r="D102" s="9">
        <v>611701</v>
      </c>
      <c r="E102" s="11">
        <v>734385</v>
      </c>
      <c r="F102" s="11">
        <v>637011</v>
      </c>
      <c r="G102" s="11">
        <v>616090</v>
      </c>
      <c r="H102" s="11">
        <v>588179</v>
      </c>
      <c r="I102" s="11">
        <v>752563</v>
      </c>
    </row>
    <row r="103" spans="1:9" x14ac:dyDescent="0.25">
      <c r="A103" s="12" t="s">
        <v>24</v>
      </c>
      <c r="B103" s="13">
        <f t="shared" ref="B103:I103" si="16">SUM(B95:B102)</f>
        <v>21160534.999999993</v>
      </c>
      <c r="C103" s="13">
        <f t="shared" si="16"/>
        <v>22011552.909999978</v>
      </c>
      <c r="D103" s="13">
        <f t="shared" si="16"/>
        <v>20954779</v>
      </c>
      <c r="E103" s="13">
        <f t="shared" si="16"/>
        <v>24005080</v>
      </c>
      <c r="F103" s="13">
        <f t="shared" si="16"/>
        <v>26869496</v>
      </c>
      <c r="G103" s="13">
        <f t="shared" si="16"/>
        <v>23607302</v>
      </c>
      <c r="H103" s="13">
        <f t="shared" si="16"/>
        <v>24930273</v>
      </c>
      <c r="I103" s="13">
        <f t="shared" si="16"/>
        <v>27659948</v>
      </c>
    </row>
    <row r="104" spans="1:9" x14ac:dyDescent="0.25">
      <c r="A104" s="12" t="s">
        <v>89</v>
      </c>
      <c r="B104" s="13">
        <f t="shared" ref="B104:I104" si="17">B103+B93</f>
        <v>53083604.999999985</v>
      </c>
      <c r="C104" s="13">
        <f>C103+C93</f>
        <v>49704385.529999971</v>
      </c>
      <c r="D104" s="13">
        <f>D103+D93</f>
        <v>48692513</v>
      </c>
      <c r="E104" s="13">
        <f t="shared" si="17"/>
        <v>54069898</v>
      </c>
      <c r="F104" s="13">
        <f>F103+F93</f>
        <v>53903887</v>
      </c>
      <c r="G104" s="13">
        <f t="shared" si="17"/>
        <v>45208761</v>
      </c>
      <c r="H104" s="13">
        <f t="shared" si="17"/>
        <v>46381531</v>
      </c>
      <c r="I104" s="13">
        <f t="shared" si="17"/>
        <v>47984747</v>
      </c>
    </row>
    <row r="105" spans="1:9" x14ac:dyDescent="0.25">
      <c r="A105" s="8" t="s">
        <v>90</v>
      </c>
      <c r="B105" s="9"/>
      <c r="C105" s="10"/>
      <c r="D105" s="10"/>
      <c r="E105" s="10"/>
      <c r="F105" s="10"/>
      <c r="G105" s="10"/>
      <c r="H105" s="10"/>
      <c r="I105" s="10"/>
    </row>
    <row r="106" spans="1:9" x14ac:dyDescent="0.25">
      <c r="A106" s="8" t="s">
        <v>9</v>
      </c>
      <c r="B106" s="9"/>
      <c r="C106" s="10"/>
      <c r="D106" s="10"/>
      <c r="E106" s="10"/>
      <c r="F106" s="10"/>
      <c r="G106" s="10"/>
      <c r="H106" s="10"/>
      <c r="I106" s="10"/>
    </row>
    <row r="107" spans="1:9" x14ac:dyDescent="0.25">
      <c r="A107" s="8" t="s">
        <v>91</v>
      </c>
      <c r="B107" s="9">
        <v>1498909.44</v>
      </c>
      <c r="C107" s="9">
        <v>1414132.27</v>
      </c>
      <c r="D107" s="9">
        <v>1369467</v>
      </c>
      <c r="E107" s="11">
        <v>1355651</v>
      </c>
      <c r="F107" s="11">
        <v>1291735</v>
      </c>
      <c r="G107" s="11">
        <v>1229704</v>
      </c>
      <c r="H107" s="11">
        <v>1131655</v>
      </c>
      <c r="I107" s="11">
        <v>1215815</v>
      </c>
    </row>
    <row r="108" spans="1:9" x14ac:dyDescent="0.25">
      <c r="A108" s="8" t="s">
        <v>92</v>
      </c>
      <c r="B108" s="9">
        <v>3820562.4800000004</v>
      </c>
      <c r="C108" s="9">
        <v>3623935.1199999982</v>
      </c>
      <c r="D108" s="9">
        <v>3571856</v>
      </c>
      <c r="E108" s="11">
        <v>3357161</v>
      </c>
      <c r="F108" s="11">
        <v>2634152</v>
      </c>
      <c r="G108" s="11">
        <v>2410404</v>
      </c>
      <c r="H108" s="11">
        <v>2380302</v>
      </c>
      <c r="I108" s="11">
        <v>2392784</v>
      </c>
    </row>
    <row r="109" spans="1:9" x14ac:dyDescent="0.25">
      <c r="A109" s="8" t="s">
        <v>93</v>
      </c>
      <c r="B109" s="9">
        <v>7929805.5199999996</v>
      </c>
      <c r="C109" s="9">
        <v>7848439.0599999968</v>
      </c>
      <c r="D109" s="9">
        <v>7371067</v>
      </c>
      <c r="E109" s="11">
        <v>7096363</v>
      </c>
      <c r="F109" s="11">
        <v>7076488</v>
      </c>
      <c r="G109" s="11">
        <v>7045154</v>
      </c>
      <c r="H109" s="11">
        <v>6664816</v>
      </c>
      <c r="I109" s="11">
        <v>5886201</v>
      </c>
    </row>
    <row r="110" spans="1:9" x14ac:dyDescent="0.25">
      <c r="A110" s="8" t="s">
        <v>94</v>
      </c>
      <c r="B110" s="9">
        <v>2225667.7852111068</v>
      </c>
      <c r="C110" s="9">
        <v>3463040.6499999953</v>
      </c>
      <c r="D110" s="9">
        <v>2725415</v>
      </c>
      <c r="E110" s="11">
        <v>2037340</v>
      </c>
      <c r="F110" s="11">
        <v>3118591</v>
      </c>
      <c r="G110" s="11">
        <v>2017199</v>
      </c>
      <c r="H110" s="11">
        <v>1760288</v>
      </c>
      <c r="I110" s="11">
        <v>2164601</v>
      </c>
    </row>
    <row r="111" spans="1:9" x14ac:dyDescent="0.25">
      <c r="A111" s="8" t="s">
        <v>95</v>
      </c>
      <c r="B111" s="9">
        <v>0</v>
      </c>
      <c r="C111" s="9">
        <v>19059.84</v>
      </c>
      <c r="D111" s="9">
        <v>2512</v>
      </c>
      <c r="E111" s="11">
        <v>7877</v>
      </c>
      <c r="F111" s="11">
        <v>6069</v>
      </c>
      <c r="G111" s="11">
        <v>3309</v>
      </c>
      <c r="H111" s="11">
        <v>7998</v>
      </c>
      <c r="I111" s="11">
        <v>-699</v>
      </c>
    </row>
    <row r="112" spans="1:9" x14ac:dyDescent="0.25">
      <c r="A112" s="12" t="s">
        <v>96</v>
      </c>
      <c r="B112" s="13">
        <f t="shared" ref="B112:I112" si="18">SUM(B107:B111)</f>
        <v>15474945.225211106</v>
      </c>
      <c r="C112" s="13">
        <f t="shared" si="18"/>
        <v>16368606.93999999</v>
      </c>
      <c r="D112" s="13">
        <f t="shared" si="18"/>
        <v>15040317</v>
      </c>
      <c r="E112" s="13">
        <f t="shared" si="18"/>
        <v>13854392</v>
      </c>
      <c r="F112" s="13">
        <f t="shared" si="18"/>
        <v>14127035</v>
      </c>
      <c r="G112" s="13">
        <f t="shared" si="18"/>
        <v>12705770</v>
      </c>
      <c r="H112" s="13">
        <f t="shared" si="18"/>
        <v>11945059</v>
      </c>
      <c r="I112" s="13">
        <f t="shared" si="18"/>
        <v>11658702</v>
      </c>
    </row>
    <row r="113" spans="1:9" x14ac:dyDescent="0.25">
      <c r="A113" s="8" t="s">
        <v>97</v>
      </c>
      <c r="B113" s="9"/>
      <c r="C113" s="10"/>
      <c r="D113" s="10"/>
      <c r="E113" s="10"/>
      <c r="F113" s="10"/>
      <c r="G113" s="10"/>
      <c r="H113" s="10"/>
      <c r="I113" s="10"/>
    </row>
    <row r="114" spans="1:9" x14ac:dyDescent="0.25">
      <c r="A114" s="8" t="s">
        <v>9</v>
      </c>
      <c r="B114" s="9"/>
      <c r="C114" s="10"/>
      <c r="D114" s="10"/>
      <c r="E114" s="10"/>
      <c r="F114" s="10"/>
      <c r="G114" s="10"/>
      <c r="H114" s="10"/>
      <c r="I114" s="10"/>
    </row>
    <row r="115" spans="1:9" x14ac:dyDescent="0.25">
      <c r="A115" s="8" t="s">
        <v>98</v>
      </c>
      <c r="B115" s="9">
        <v>199517.76</v>
      </c>
      <c r="C115" s="9">
        <v>271415.14999999997</v>
      </c>
      <c r="D115" s="9">
        <v>279117</v>
      </c>
      <c r="E115" s="11">
        <v>353955</v>
      </c>
      <c r="F115" s="11">
        <v>351341</v>
      </c>
      <c r="G115" s="11">
        <v>334497</v>
      </c>
      <c r="H115" s="11">
        <v>302526</v>
      </c>
      <c r="I115" s="11">
        <v>184030</v>
      </c>
    </row>
    <row r="116" spans="1:9" x14ac:dyDescent="0.25">
      <c r="A116" s="8" t="s">
        <v>99</v>
      </c>
      <c r="B116" s="9">
        <v>8214568.801585637</v>
      </c>
      <c r="C116" s="9">
        <v>7645010.0799999898</v>
      </c>
      <c r="D116" s="9">
        <v>8806906</v>
      </c>
      <c r="E116" s="11">
        <v>7032820</v>
      </c>
      <c r="F116" s="11">
        <v>11999911</v>
      </c>
      <c r="G116" s="11">
        <v>14969842</v>
      </c>
      <c r="H116" s="11">
        <v>15113078</v>
      </c>
      <c r="I116" s="11">
        <v>13109791</v>
      </c>
    </row>
    <row r="117" spans="1:9" x14ac:dyDescent="0.25">
      <c r="A117" s="8" t="s">
        <v>100</v>
      </c>
      <c r="B117" s="9">
        <v>1201024.9599999974</v>
      </c>
      <c r="C117" s="9">
        <v>1397135.549999997</v>
      </c>
      <c r="D117" s="9">
        <v>1018497</v>
      </c>
      <c r="E117" s="11">
        <v>1079676</v>
      </c>
      <c r="F117" s="11">
        <v>651027</v>
      </c>
      <c r="G117" s="11">
        <v>481599</v>
      </c>
      <c r="H117" s="11">
        <v>418345</v>
      </c>
      <c r="I117" s="11">
        <v>613839</v>
      </c>
    </row>
    <row r="118" spans="1:9" x14ac:dyDescent="0.25">
      <c r="A118" s="8" t="s">
        <v>101</v>
      </c>
      <c r="B118" s="9">
        <v>1144803.3199999991</v>
      </c>
      <c r="C118" s="9">
        <v>1078305.73</v>
      </c>
      <c r="D118" s="9">
        <v>1020657</v>
      </c>
      <c r="E118" s="11">
        <v>712788</v>
      </c>
      <c r="F118" s="11">
        <v>598610</v>
      </c>
      <c r="G118" s="11">
        <v>670148</v>
      </c>
      <c r="H118" s="11">
        <v>627530</v>
      </c>
      <c r="I118" s="11">
        <v>398592</v>
      </c>
    </row>
    <row r="119" spans="1:9" x14ac:dyDescent="0.25">
      <c r="A119" s="12" t="s">
        <v>102</v>
      </c>
      <c r="B119" s="13">
        <f t="shared" ref="B119:I119" si="19">SUM(B115:B118)</f>
        <v>10759914.841585632</v>
      </c>
      <c r="C119" s="13">
        <f t="shared" si="19"/>
        <v>10391866.509999987</v>
      </c>
      <c r="D119" s="13">
        <f t="shared" si="19"/>
        <v>11125177</v>
      </c>
      <c r="E119" s="13">
        <f t="shared" si="19"/>
        <v>9179239</v>
      </c>
      <c r="F119" s="13">
        <f t="shared" si="19"/>
        <v>13600889</v>
      </c>
      <c r="G119" s="13">
        <f t="shared" si="19"/>
        <v>16456086</v>
      </c>
      <c r="H119" s="13">
        <f t="shared" si="19"/>
        <v>16461479</v>
      </c>
      <c r="I119" s="13">
        <f t="shared" si="19"/>
        <v>14306252</v>
      </c>
    </row>
    <row r="120" spans="1:9" x14ac:dyDescent="0.25">
      <c r="A120" s="8" t="s">
        <v>103</v>
      </c>
      <c r="B120" s="9"/>
      <c r="C120" s="10"/>
      <c r="D120" s="10"/>
      <c r="E120" s="10"/>
      <c r="F120" s="10"/>
      <c r="G120" s="10"/>
      <c r="H120" s="10"/>
      <c r="I120" s="10"/>
    </row>
    <row r="121" spans="1:9" x14ac:dyDescent="0.25">
      <c r="A121" s="8" t="s">
        <v>9</v>
      </c>
      <c r="B121" s="9"/>
      <c r="C121" s="10"/>
      <c r="D121" s="10"/>
      <c r="E121" s="10"/>
      <c r="F121" s="10"/>
      <c r="G121" s="10"/>
      <c r="H121" s="10"/>
      <c r="I121" s="10"/>
    </row>
    <row r="122" spans="1:9" x14ac:dyDescent="0.25">
      <c r="A122" s="8" t="s">
        <v>104</v>
      </c>
      <c r="B122" s="9">
        <v>56160</v>
      </c>
      <c r="C122" s="9">
        <v>28080</v>
      </c>
      <c r="D122" s="9">
        <v>30416</v>
      </c>
      <c r="E122" s="11">
        <v>156201</v>
      </c>
      <c r="F122" s="11">
        <v>0</v>
      </c>
      <c r="G122" s="11">
        <v>0</v>
      </c>
      <c r="H122" s="11">
        <v>0</v>
      </c>
      <c r="I122" s="11">
        <v>0</v>
      </c>
    </row>
    <row r="123" spans="1:9" x14ac:dyDescent="0.25">
      <c r="A123" s="8" t="s">
        <v>105</v>
      </c>
      <c r="B123" s="9">
        <v>1043586.1800000002</v>
      </c>
      <c r="C123" s="9">
        <v>1170549.83</v>
      </c>
      <c r="D123" s="9">
        <v>1135389</v>
      </c>
      <c r="E123" s="11">
        <v>1284717</v>
      </c>
      <c r="F123" s="11">
        <v>1183927</v>
      </c>
      <c r="G123" s="11">
        <v>1032261</v>
      </c>
      <c r="H123" s="11">
        <v>920198</v>
      </c>
      <c r="I123" s="11">
        <v>609852</v>
      </c>
    </row>
    <row r="124" spans="1:9" x14ac:dyDescent="0.25">
      <c r="A124" s="12" t="s">
        <v>106</v>
      </c>
      <c r="B124" s="13">
        <f t="shared" ref="B124:I124" si="20">SUM(B122:B123)</f>
        <v>1099746.1800000002</v>
      </c>
      <c r="C124" s="13">
        <f t="shared" si="20"/>
        <v>1198629.83</v>
      </c>
      <c r="D124" s="13">
        <f t="shared" si="20"/>
        <v>1165805</v>
      </c>
      <c r="E124" s="13">
        <f t="shared" si="20"/>
        <v>1440918</v>
      </c>
      <c r="F124" s="13">
        <f t="shared" si="20"/>
        <v>1183927</v>
      </c>
      <c r="G124" s="13">
        <f t="shared" si="20"/>
        <v>1032261</v>
      </c>
      <c r="H124" s="13">
        <f t="shared" si="20"/>
        <v>920198</v>
      </c>
      <c r="I124" s="13">
        <f t="shared" si="20"/>
        <v>609852</v>
      </c>
    </row>
    <row r="125" spans="1:9" x14ac:dyDescent="0.25">
      <c r="A125" s="8" t="s">
        <v>107</v>
      </c>
      <c r="B125" s="9"/>
      <c r="C125" s="10"/>
      <c r="D125" s="10"/>
      <c r="E125" s="10"/>
      <c r="F125" s="10"/>
      <c r="G125" s="10"/>
      <c r="H125" s="10"/>
      <c r="I125" s="10"/>
    </row>
    <row r="126" spans="1:9" x14ac:dyDescent="0.25">
      <c r="A126" s="8" t="s">
        <v>9</v>
      </c>
      <c r="B126" s="9"/>
      <c r="C126" s="10"/>
      <c r="D126" s="10"/>
      <c r="E126" s="10"/>
      <c r="F126" s="10"/>
      <c r="G126" s="10"/>
      <c r="H126" s="10"/>
      <c r="I126" s="10"/>
    </row>
    <row r="127" spans="1:9" x14ac:dyDescent="0.25">
      <c r="A127" s="8" t="s">
        <v>108</v>
      </c>
      <c r="B127" s="9">
        <v>25891027.499075554</v>
      </c>
      <c r="C127" s="9">
        <v>24708958.080016844</v>
      </c>
      <c r="D127" s="9">
        <v>24425921</v>
      </c>
      <c r="E127" s="11">
        <v>26036930</v>
      </c>
      <c r="F127" s="11">
        <v>24819053</v>
      </c>
      <c r="G127" s="11">
        <v>25599201</v>
      </c>
      <c r="H127" s="11">
        <v>25699113</v>
      </c>
      <c r="I127" s="11">
        <v>25503188</v>
      </c>
    </row>
    <row r="128" spans="1:9" x14ac:dyDescent="0.25">
      <c r="A128" s="8" t="s">
        <v>109</v>
      </c>
      <c r="B128" s="9">
        <v>7802684.7143973326</v>
      </c>
      <c r="C128" s="9">
        <v>7415676.7373585552</v>
      </c>
      <c r="D128" s="9">
        <v>6517701</v>
      </c>
      <c r="E128" s="11">
        <v>7105430</v>
      </c>
      <c r="F128" s="11">
        <v>6964170</v>
      </c>
      <c r="G128" s="11">
        <v>5834273</v>
      </c>
      <c r="H128" s="11">
        <v>5078958</v>
      </c>
      <c r="I128" s="11">
        <v>5394912</v>
      </c>
    </row>
    <row r="129" spans="1:9" x14ac:dyDescent="0.25">
      <c r="A129" s="8" t="s">
        <v>110</v>
      </c>
      <c r="B129" s="9">
        <v>-5240117.9999999963</v>
      </c>
      <c r="C129" s="9">
        <v>-4742729.2451370228</v>
      </c>
      <c r="D129" s="9">
        <v>-4683485</v>
      </c>
      <c r="E129" s="11">
        <v>-4845104</v>
      </c>
      <c r="F129" s="11">
        <v>-4378417</v>
      </c>
      <c r="G129" s="11">
        <v>-4312293</v>
      </c>
      <c r="H129" s="11">
        <v>-4523516</v>
      </c>
      <c r="I129" s="11">
        <v>-4172708</v>
      </c>
    </row>
    <row r="130" spans="1:9" x14ac:dyDescent="0.25">
      <c r="A130" s="8" t="s">
        <v>111</v>
      </c>
      <c r="B130" s="9">
        <v>17066020.499999981</v>
      </c>
      <c r="C130" s="9">
        <v>13814796.189999999</v>
      </c>
      <c r="D130" s="9">
        <v>13070279</v>
      </c>
      <c r="E130" s="11">
        <v>12999091</v>
      </c>
      <c r="F130" s="11">
        <v>14942763</v>
      </c>
      <c r="G130" s="11">
        <v>12641543</v>
      </c>
      <c r="H130" s="11">
        <v>17069244</v>
      </c>
      <c r="I130" s="11">
        <v>16031799</v>
      </c>
    </row>
    <row r="131" spans="1:9" x14ac:dyDescent="0.25">
      <c r="A131" s="8" t="s">
        <v>112</v>
      </c>
      <c r="B131" s="9">
        <v>7218577.4999999981</v>
      </c>
      <c r="C131" s="9">
        <v>5889307.2199999951</v>
      </c>
      <c r="D131" s="9">
        <v>5536637</v>
      </c>
      <c r="E131" s="11">
        <v>4707016</v>
      </c>
      <c r="F131" s="11">
        <v>4091484</v>
      </c>
      <c r="G131" s="11">
        <v>4205603</v>
      </c>
      <c r="H131" s="11">
        <v>4586850</v>
      </c>
      <c r="I131" s="11">
        <v>4176647</v>
      </c>
    </row>
    <row r="132" spans="1:9" x14ac:dyDescent="0.25">
      <c r="A132" s="8" t="s">
        <v>113</v>
      </c>
      <c r="B132" s="9">
        <v>3235547.7499999953</v>
      </c>
      <c r="C132" s="9">
        <v>2433268.0294481432</v>
      </c>
      <c r="D132" s="9">
        <v>2008578</v>
      </c>
      <c r="E132" s="11">
        <v>3270296</v>
      </c>
      <c r="F132" s="11">
        <v>2117055</v>
      </c>
      <c r="G132" s="11">
        <v>2534185</v>
      </c>
      <c r="H132" s="11">
        <v>2727451</v>
      </c>
      <c r="I132" s="11">
        <v>2954173</v>
      </c>
    </row>
    <row r="133" spans="1:9" x14ac:dyDescent="0.25">
      <c r="A133" s="8" t="s">
        <v>114</v>
      </c>
      <c r="B133" s="9">
        <v>23981335.249999948</v>
      </c>
      <c r="C133" s="9">
        <v>20555074.919999979</v>
      </c>
      <c r="D133" s="9">
        <v>19182369</v>
      </c>
      <c r="E133" s="11">
        <v>20086498</v>
      </c>
      <c r="F133" s="11">
        <v>21075373</v>
      </c>
      <c r="G133" s="11">
        <v>23052071</v>
      </c>
      <c r="H133" s="11">
        <v>23960413</v>
      </c>
      <c r="I133" s="11">
        <v>28705232</v>
      </c>
    </row>
    <row r="134" spans="1:9" x14ac:dyDescent="0.25">
      <c r="A134" s="8" t="s">
        <v>115</v>
      </c>
      <c r="B134" s="9">
        <v>0</v>
      </c>
      <c r="C134" s="9">
        <v>15986.100000000002</v>
      </c>
      <c r="D134" s="9">
        <v>38246</v>
      </c>
      <c r="E134" s="11">
        <v>27948</v>
      </c>
      <c r="F134" s="11">
        <v>29753</v>
      </c>
      <c r="G134" s="11">
        <v>29436</v>
      </c>
      <c r="H134" s="11">
        <v>29577</v>
      </c>
      <c r="I134" s="11">
        <v>32327</v>
      </c>
    </row>
    <row r="135" spans="1:9" x14ac:dyDescent="0.25">
      <c r="A135" s="8" t="s">
        <v>116</v>
      </c>
      <c r="B135" s="9">
        <v>984809.49999999802</v>
      </c>
      <c r="C135" s="9">
        <v>1466525.2299999993</v>
      </c>
      <c r="D135" s="9">
        <v>1460476</v>
      </c>
      <c r="E135" s="11">
        <v>1470481</v>
      </c>
      <c r="F135" s="11">
        <v>1411623</v>
      </c>
      <c r="G135" s="11">
        <v>1183521</v>
      </c>
      <c r="H135" s="11">
        <v>991537</v>
      </c>
      <c r="I135" s="11">
        <v>1057578</v>
      </c>
    </row>
    <row r="136" spans="1:9" x14ac:dyDescent="0.25">
      <c r="A136" s="8" t="s">
        <v>117</v>
      </c>
      <c r="B136" s="9">
        <v>-216193</v>
      </c>
      <c r="C136" s="9">
        <v>-212941.05</v>
      </c>
      <c r="D136" s="9">
        <v>-208781</v>
      </c>
      <c r="E136" s="11">
        <v>-225742</v>
      </c>
      <c r="F136" s="11">
        <v>-233116</v>
      </c>
      <c r="G136" s="11">
        <v>-218015</v>
      </c>
      <c r="H136" s="11">
        <v>-250842</v>
      </c>
      <c r="I136" s="11">
        <v>-265253</v>
      </c>
    </row>
    <row r="137" spans="1:9" x14ac:dyDescent="0.25">
      <c r="A137" s="8" t="s">
        <v>118</v>
      </c>
      <c r="B137" s="9">
        <v>4602.4999999999991</v>
      </c>
      <c r="C137" s="9">
        <v>1163.7499999999991</v>
      </c>
      <c r="D137" s="9">
        <v>0</v>
      </c>
      <c r="E137" s="11">
        <v>0</v>
      </c>
      <c r="F137" s="11">
        <v>28711</v>
      </c>
      <c r="G137" s="11">
        <v>4805</v>
      </c>
      <c r="H137" s="11">
        <v>29765</v>
      </c>
      <c r="I137" s="11">
        <v>116028</v>
      </c>
    </row>
    <row r="138" spans="1:9" x14ac:dyDescent="0.25">
      <c r="A138" s="8" t="s">
        <v>119</v>
      </c>
      <c r="B138" s="9">
        <v>2554269.5955455196</v>
      </c>
      <c r="C138" s="9">
        <v>2544787.0621272298</v>
      </c>
      <c r="D138" s="9">
        <v>2876649</v>
      </c>
      <c r="E138" s="11">
        <v>3179406</v>
      </c>
      <c r="F138" s="11">
        <v>3234864</v>
      </c>
      <c r="G138" s="11">
        <v>3523432</v>
      </c>
      <c r="H138" s="11">
        <v>3182174</v>
      </c>
      <c r="I138" s="11">
        <v>2819721</v>
      </c>
    </row>
    <row r="139" spans="1:9" x14ac:dyDescent="0.25">
      <c r="A139" s="8" t="s">
        <v>120</v>
      </c>
      <c r="B139" s="9">
        <v>1807941</v>
      </c>
      <c r="C139" s="9">
        <v>2097069.7399999979</v>
      </c>
      <c r="D139" s="9">
        <v>2014475</v>
      </c>
      <c r="E139" s="11">
        <v>2044355</v>
      </c>
      <c r="F139" s="11">
        <v>1815234</v>
      </c>
      <c r="G139" s="11">
        <v>1560673</v>
      </c>
      <c r="H139" s="11">
        <v>1078298</v>
      </c>
      <c r="I139" s="11">
        <v>1150194</v>
      </c>
    </row>
    <row r="140" spans="1:9" x14ac:dyDescent="0.25">
      <c r="A140" s="12" t="s">
        <v>18</v>
      </c>
      <c r="B140" s="13">
        <f t="shared" ref="B140:I140" si="21">SUM(B127:B139)</f>
        <v>85090504.809018329</v>
      </c>
      <c r="C140" s="13">
        <f t="shared" si="21"/>
        <v>75986942.763813719</v>
      </c>
      <c r="D140" s="13">
        <f t="shared" si="21"/>
        <v>72239065</v>
      </c>
      <c r="E140" s="13">
        <f t="shared" si="21"/>
        <v>75856605</v>
      </c>
      <c r="F140" s="13">
        <f t="shared" si="21"/>
        <v>75918550</v>
      </c>
      <c r="G140" s="13">
        <f t="shared" si="21"/>
        <v>75638435</v>
      </c>
      <c r="H140" s="13">
        <f t="shared" si="21"/>
        <v>79659022</v>
      </c>
      <c r="I140" s="13">
        <f t="shared" si="21"/>
        <v>83503838</v>
      </c>
    </row>
    <row r="141" spans="1:9" x14ac:dyDescent="0.25">
      <c r="A141" s="8" t="s">
        <v>32</v>
      </c>
      <c r="B141" s="9"/>
      <c r="C141" s="10"/>
      <c r="D141" s="10"/>
      <c r="E141" s="10"/>
      <c r="F141" s="10"/>
      <c r="G141" s="10"/>
      <c r="H141" s="10"/>
      <c r="I141" s="10"/>
    </row>
    <row r="142" spans="1:9" x14ac:dyDescent="0.25">
      <c r="A142" s="8" t="s">
        <v>121</v>
      </c>
      <c r="B142" s="9">
        <v>1055259.0900000003</v>
      </c>
      <c r="C142" s="9">
        <v>1030616.3999999999</v>
      </c>
      <c r="D142" s="9">
        <v>987126</v>
      </c>
      <c r="E142" s="11">
        <v>1251504</v>
      </c>
      <c r="F142" s="11">
        <v>850467</v>
      </c>
      <c r="G142" s="11">
        <v>848054</v>
      </c>
      <c r="H142" s="11">
        <v>684452</v>
      </c>
      <c r="I142" s="11">
        <v>746596</v>
      </c>
    </row>
    <row r="143" spans="1:9" x14ac:dyDescent="0.25">
      <c r="A143" s="12" t="s">
        <v>122</v>
      </c>
      <c r="B143" s="13">
        <f t="shared" ref="B143:I143" si="22">SUM(B140,B142)</f>
        <v>86145763.899018332</v>
      </c>
      <c r="C143" s="13">
        <f t="shared" si="22"/>
        <v>77017559.163813725</v>
      </c>
      <c r="D143" s="13">
        <f t="shared" si="22"/>
        <v>73226191</v>
      </c>
      <c r="E143" s="13">
        <f t="shared" si="22"/>
        <v>77108109</v>
      </c>
      <c r="F143" s="13">
        <f t="shared" si="22"/>
        <v>76769017</v>
      </c>
      <c r="G143" s="13">
        <f t="shared" si="22"/>
        <v>76486489</v>
      </c>
      <c r="H143" s="13">
        <f t="shared" si="22"/>
        <v>80343474</v>
      </c>
      <c r="I143" s="13">
        <f t="shared" si="22"/>
        <v>84250434</v>
      </c>
    </row>
    <row r="144" spans="1:9" x14ac:dyDescent="0.25">
      <c r="A144" s="12" t="s">
        <v>123</v>
      </c>
      <c r="B144" s="13">
        <f>SUM(B143,B124,B119,B112,B104,B81,B77,B60)</f>
        <v>637095311.91685843</v>
      </c>
      <c r="C144" s="13">
        <f t="shared" ref="C144:I144" si="23">SUM(C143,C124,C119,C112,C104,C81,C77,C60)</f>
        <v>587182498.00603664</v>
      </c>
      <c r="D144" s="13">
        <f t="shared" si="23"/>
        <v>576276242</v>
      </c>
      <c r="E144" s="13">
        <f t="shared" si="23"/>
        <v>625226115</v>
      </c>
      <c r="F144" s="13">
        <f t="shared" si="23"/>
        <v>651860711</v>
      </c>
      <c r="G144" s="13">
        <f t="shared" si="23"/>
        <v>619665317</v>
      </c>
      <c r="H144" s="13">
        <f t="shared" si="23"/>
        <v>636982943</v>
      </c>
      <c r="I144" s="13">
        <f t="shared" si="23"/>
        <v>690055456</v>
      </c>
    </row>
  </sheetData>
  <mergeCells count="1">
    <mergeCell ref="B4:I4"/>
  </mergeCells>
  <pageMargins left="0.5" right="0.5" top="1" bottom="0.5" header="0.5" footer="0.5"/>
  <pageSetup scale="66" orientation="portrait" r:id="rId1"/>
  <headerFooter>
    <oddHeader>&amp;R&amp;"Times New Roman,Bold"&amp;12Case No. 2020-00350
Attachment to Response to Kroger-2 Question No. 9
Page &amp;P of &amp;N
Garrett</oddHeader>
  </headerFooter>
  <ignoredErrors>
    <ignoredError sqref="D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9F8B9-3A9D-4C8D-9DDD-4FAF883B7852}">
  <dimension ref="A1:I120"/>
  <sheetViews>
    <sheetView zoomScaleNormal="100" workbookViewId="0"/>
  </sheetViews>
  <sheetFormatPr defaultRowHeight="15" x14ac:dyDescent="0.25"/>
  <cols>
    <col min="1" max="1" width="45.140625" customWidth="1"/>
    <col min="2" max="9" width="12" bestFit="1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3"/>
      <c r="H1" s="3"/>
      <c r="I1" s="3"/>
    </row>
    <row r="2" spans="1:9" x14ac:dyDescent="0.25">
      <c r="A2" s="1" t="s">
        <v>124</v>
      </c>
      <c r="B2" s="2"/>
      <c r="C2" s="2"/>
      <c r="D2" s="2"/>
      <c r="E2" s="2"/>
      <c r="F2" s="2"/>
      <c r="G2" s="3"/>
      <c r="H2" s="3"/>
      <c r="I2" s="3"/>
    </row>
    <row r="3" spans="1:9" x14ac:dyDescent="0.25">
      <c r="A3" s="1"/>
      <c r="B3" s="2"/>
      <c r="C3" s="2"/>
      <c r="D3" s="2"/>
      <c r="E3" s="2"/>
      <c r="F3" s="2"/>
      <c r="G3" s="3"/>
      <c r="H3" s="3"/>
      <c r="I3" s="3"/>
    </row>
    <row r="4" spans="1:9" x14ac:dyDescent="0.25">
      <c r="A4" s="15"/>
      <c r="B4" s="5" t="s">
        <v>2</v>
      </c>
      <c r="C4" s="5"/>
      <c r="D4" s="5"/>
      <c r="E4" s="5"/>
      <c r="F4" s="5"/>
      <c r="G4" s="5"/>
      <c r="H4" s="5"/>
      <c r="I4" s="5"/>
    </row>
    <row r="5" spans="1:9" x14ac:dyDescent="0.25">
      <c r="A5" s="6" t="s">
        <v>3</v>
      </c>
      <c r="B5" s="6" t="s">
        <v>4</v>
      </c>
      <c r="C5" s="6" t="s">
        <v>5</v>
      </c>
      <c r="D5" s="17">
        <v>2020</v>
      </c>
      <c r="E5" s="7">
        <v>2019</v>
      </c>
      <c r="F5" s="7">
        <v>2018</v>
      </c>
      <c r="G5" s="7">
        <v>2017</v>
      </c>
      <c r="H5" s="7">
        <v>2016</v>
      </c>
      <c r="I5" s="7">
        <v>2015</v>
      </c>
    </row>
    <row r="6" spans="1:9" x14ac:dyDescent="0.25">
      <c r="A6" s="8" t="s">
        <v>125</v>
      </c>
      <c r="B6" s="8"/>
      <c r="C6" s="8"/>
      <c r="D6" s="13"/>
      <c r="E6" s="13"/>
      <c r="F6" s="13"/>
      <c r="G6" s="13"/>
      <c r="H6" s="13"/>
      <c r="I6" s="13"/>
    </row>
    <row r="7" spans="1:9" x14ac:dyDescent="0.25">
      <c r="A7" s="8" t="s">
        <v>126</v>
      </c>
      <c r="B7" s="8"/>
      <c r="C7" s="8"/>
      <c r="D7" s="10"/>
      <c r="E7" s="10"/>
      <c r="F7" s="10"/>
      <c r="G7" s="10"/>
      <c r="H7" s="10"/>
      <c r="I7" s="10"/>
    </row>
    <row r="8" spans="1:9" x14ac:dyDescent="0.25">
      <c r="A8" s="8" t="s">
        <v>127</v>
      </c>
      <c r="B8" s="9">
        <v>116757091.18982652</v>
      </c>
      <c r="C8" s="9">
        <v>110449425.7766771</v>
      </c>
      <c r="D8" s="9">
        <v>91578242</v>
      </c>
      <c r="E8" s="9">
        <v>116107473</v>
      </c>
      <c r="F8" s="9">
        <v>130189976</v>
      </c>
      <c r="G8" s="9">
        <v>121481236</v>
      </c>
      <c r="H8" s="9">
        <v>103988949</v>
      </c>
      <c r="I8" s="9">
        <v>133849235</v>
      </c>
    </row>
    <row r="9" spans="1:9" x14ac:dyDescent="0.25">
      <c r="A9" s="12" t="s">
        <v>128</v>
      </c>
      <c r="B9" s="16">
        <f>B8</f>
        <v>116757091.18982652</v>
      </c>
      <c r="C9" s="16">
        <f t="shared" ref="C9:I9" si="0">C8</f>
        <v>110449425.7766771</v>
      </c>
      <c r="D9" s="16">
        <f t="shared" si="0"/>
        <v>91578242</v>
      </c>
      <c r="E9" s="16">
        <f t="shared" si="0"/>
        <v>116107473</v>
      </c>
      <c r="F9" s="16">
        <f t="shared" si="0"/>
        <v>130189976</v>
      </c>
      <c r="G9" s="16">
        <f t="shared" si="0"/>
        <v>121481236</v>
      </c>
      <c r="H9" s="16">
        <f t="shared" si="0"/>
        <v>103988949</v>
      </c>
      <c r="I9" s="16">
        <f t="shared" si="0"/>
        <v>133849235</v>
      </c>
    </row>
    <row r="10" spans="1:9" x14ac:dyDescent="0.25">
      <c r="A10" s="8" t="s">
        <v>129</v>
      </c>
      <c r="B10" s="9"/>
      <c r="C10" s="13"/>
      <c r="D10" s="13"/>
      <c r="E10" s="13"/>
      <c r="F10" s="13"/>
      <c r="G10" s="13"/>
      <c r="H10" s="13"/>
      <c r="I10" s="13"/>
    </row>
    <row r="11" spans="1:9" x14ac:dyDescent="0.25">
      <c r="A11" s="8" t="s">
        <v>130</v>
      </c>
      <c r="B11" s="9">
        <v>0</v>
      </c>
      <c r="C11" s="9">
        <v>884079.85000000149</v>
      </c>
      <c r="D11" s="9">
        <v>0</v>
      </c>
      <c r="E11" s="11" t="s">
        <v>64</v>
      </c>
      <c r="F11" s="11" t="s">
        <v>64</v>
      </c>
      <c r="G11" s="11" t="s">
        <v>64</v>
      </c>
      <c r="H11" s="11">
        <v>0</v>
      </c>
      <c r="I11" s="11">
        <v>0</v>
      </c>
    </row>
    <row r="12" spans="1:9" x14ac:dyDescent="0.25">
      <c r="A12" s="8" t="s">
        <v>131</v>
      </c>
      <c r="B12" s="9">
        <v>0</v>
      </c>
      <c r="C12" s="9">
        <v>-4489406.7699999996</v>
      </c>
      <c r="D12" s="9">
        <v>-222024</v>
      </c>
      <c r="E12" s="9">
        <v>-1098166</v>
      </c>
      <c r="F12" s="9">
        <v>1089281</v>
      </c>
      <c r="G12" s="9">
        <v>-350724</v>
      </c>
      <c r="H12" s="9">
        <v>905331</v>
      </c>
      <c r="I12" s="9">
        <v>-2599873</v>
      </c>
    </row>
    <row r="13" spans="1:9" x14ac:dyDescent="0.25">
      <c r="A13" s="8" t="s">
        <v>132</v>
      </c>
      <c r="B13" s="9">
        <v>1077654</v>
      </c>
      <c r="C13" s="9">
        <v>1070025.6200000001</v>
      </c>
      <c r="D13" s="9">
        <v>1063877</v>
      </c>
      <c r="E13" s="9">
        <v>985389</v>
      </c>
      <c r="F13" s="9">
        <v>877784</v>
      </c>
      <c r="G13" s="9">
        <v>848373</v>
      </c>
      <c r="H13" s="9">
        <v>844632</v>
      </c>
      <c r="I13" s="9">
        <v>807713</v>
      </c>
    </row>
    <row r="14" spans="1:9" x14ac:dyDescent="0.25">
      <c r="A14" s="12" t="s">
        <v>133</v>
      </c>
      <c r="B14" s="13">
        <f>SUM(B11:B13)</f>
        <v>1077654</v>
      </c>
      <c r="C14" s="13">
        <f t="shared" ref="C14:I14" si="1">SUM(C11:C13)</f>
        <v>-2535301.299999998</v>
      </c>
      <c r="D14" s="13">
        <f t="shared" si="1"/>
        <v>841853</v>
      </c>
      <c r="E14" s="13">
        <f t="shared" si="1"/>
        <v>-112777</v>
      </c>
      <c r="F14" s="13">
        <f t="shared" si="1"/>
        <v>1967065</v>
      </c>
      <c r="G14" s="13">
        <f t="shared" si="1"/>
        <v>497649</v>
      </c>
      <c r="H14" s="13">
        <f t="shared" si="1"/>
        <v>1749963</v>
      </c>
      <c r="I14" s="13">
        <f t="shared" si="1"/>
        <v>-1792160</v>
      </c>
    </row>
    <row r="15" spans="1:9" x14ac:dyDescent="0.25">
      <c r="A15" s="8" t="s">
        <v>134</v>
      </c>
      <c r="B15" s="9">
        <v>-1962369.3286144603</v>
      </c>
      <c r="C15" s="9">
        <v>441441.84948327858</v>
      </c>
      <c r="D15" s="9">
        <v>3760981</v>
      </c>
      <c r="E15" s="11">
        <v>4841351</v>
      </c>
      <c r="F15" s="11">
        <v>-328191</v>
      </c>
      <c r="G15" s="11">
        <v>-3746289</v>
      </c>
      <c r="H15" s="11">
        <v>-1130166</v>
      </c>
      <c r="I15" s="11">
        <v>10392758</v>
      </c>
    </row>
    <row r="16" spans="1:9" x14ac:dyDescent="0.25">
      <c r="A16" s="8" t="s">
        <v>135</v>
      </c>
      <c r="B16" s="9"/>
      <c r="C16" s="10"/>
      <c r="D16" s="10"/>
      <c r="E16" s="10"/>
      <c r="F16" s="10"/>
      <c r="G16" s="10"/>
      <c r="H16" s="10"/>
      <c r="I16" s="10"/>
    </row>
    <row r="17" spans="1:9" x14ac:dyDescent="0.25">
      <c r="A17" s="8" t="s">
        <v>136</v>
      </c>
      <c r="B17" s="9">
        <v>-85300</v>
      </c>
      <c r="C17" s="9">
        <v>-273885.84999999998</v>
      </c>
      <c r="D17" s="9">
        <v>-412872</v>
      </c>
      <c r="E17" s="9">
        <v>-455398</v>
      </c>
      <c r="F17" s="9">
        <v>-539169</v>
      </c>
      <c r="G17" s="9">
        <v>-461582</v>
      </c>
      <c r="H17" s="9">
        <v>-472852</v>
      </c>
      <c r="I17" s="9">
        <v>-646000</v>
      </c>
    </row>
    <row r="18" spans="1:9" x14ac:dyDescent="0.25">
      <c r="A18" s="8" t="s">
        <v>137</v>
      </c>
      <c r="B18" s="9">
        <v>0</v>
      </c>
      <c r="C18" s="9">
        <v>-24520.859999999997</v>
      </c>
      <c r="D18" s="9">
        <v>-69455</v>
      </c>
      <c r="E18" s="9">
        <v>-107103</v>
      </c>
      <c r="F18" s="9">
        <v>-176315</v>
      </c>
      <c r="G18" s="9">
        <v>-87649</v>
      </c>
      <c r="H18" s="9">
        <v>-99719</v>
      </c>
      <c r="I18" s="9">
        <v>-178781</v>
      </c>
    </row>
    <row r="19" spans="1:9" x14ac:dyDescent="0.25">
      <c r="A19" s="12" t="s">
        <v>138</v>
      </c>
      <c r="B19" s="13">
        <f>SUM(B17:B18)</f>
        <v>-85300</v>
      </c>
      <c r="C19" s="13">
        <f t="shared" ref="C19:I19" si="2">SUM(C17:C18)</f>
        <v>-298406.70999999996</v>
      </c>
      <c r="D19" s="13">
        <f t="shared" si="2"/>
        <v>-482327</v>
      </c>
      <c r="E19" s="13">
        <f t="shared" si="2"/>
        <v>-562501</v>
      </c>
      <c r="F19" s="13">
        <f t="shared" si="2"/>
        <v>-715484</v>
      </c>
      <c r="G19" s="13">
        <f t="shared" si="2"/>
        <v>-549231</v>
      </c>
      <c r="H19" s="13">
        <f t="shared" si="2"/>
        <v>-572571</v>
      </c>
      <c r="I19" s="13">
        <f t="shared" si="2"/>
        <v>-824781</v>
      </c>
    </row>
    <row r="20" spans="1:9" x14ac:dyDescent="0.25">
      <c r="A20" s="12" t="s">
        <v>139</v>
      </c>
      <c r="B20" s="13">
        <f>SUM(B9,B14,B15,B19)</f>
        <v>115787075.86121206</v>
      </c>
      <c r="C20" s="13">
        <f>SUM(C9,C14,C15,C19)</f>
        <v>108057159.61616039</v>
      </c>
      <c r="D20" s="13">
        <f t="shared" ref="D20:I20" si="3">SUM(D9,D14,D15,D19)</f>
        <v>95698749</v>
      </c>
      <c r="E20" s="13">
        <f t="shared" si="3"/>
        <v>120273546</v>
      </c>
      <c r="F20" s="13">
        <f t="shared" si="3"/>
        <v>131113366</v>
      </c>
      <c r="G20" s="13">
        <f t="shared" si="3"/>
        <v>117683365</v>
      </c>
      <c r="H20" s="13">
        <f t="shared" si="3"/>
        <v>104036175</v>
      </c>
      <c r="I20" s="13">
        <f t="shared" si="3"/>
        <v>141625052</v>
      </c>
    </row>
    <row r="21" spans="1:9" x14ac:dyDescent="0.25">
      <c r="A21" s="8" t="s">
        <v>140</v>
      </c>
      <c r="B21" s="9"/>
      <c r="C21" s="13"/>
      <c r="D21" s="13"/>
      <c r="E21" s="13"/>
      <c r="F21" s="13"/>
      <c r="G21" s="13"/>
      <c r="H21" s="13"/>
      <c r="I21" s="13"/>
    </row>
    <row r="22" spans="1:9" x14ac:dyDescent="0.25">
      <c r="A22" s="8" t="s">
        <v>141</v>
      </c>
      <c r="B22" s="9"/>
      <c r="C22" s="13"/>
      <c r="D22" s="13"/>
      <c r="E22" s="13"/>
      <c r="F22" s="13"/>
      <c r="G22" s="13"/>
      <c r="H22" s="13"/>
      <c r="I22" s="13"/>
    </row>
    <row r="23" spans="1:9" x14ac:dyDescent="0.25">
      <c r="A23" s="8" t="s">
        <v>9</v>
      </c>
      <c r="B23" s="9"/>
      <c r="C23" s="13"/>
      <c r="D23" s="13"/>
      <c r="E23" s="13"/>
      <c r="F23" s="13"/>
      <c r="G23" s="13"/>
      <c r="H23" s="13"/>
      <c r="I23" s="13"/>
    </row>
    <row r="24" spans="1:9" x14ac:dyDescent="0.25">
      <c r="A24" s="8" t="s">
        <v>142</v>
      </c>
      <c r="B24" s="9">
        <v>1152053</v>
      </c>
      <c r="C24" s="9">
        <v>999069.14</v>
      </c>
      <c r="D24" s="9">
        <v>960681</v>
      </c>
      <c r="E24" s="9">
        <v>937952</v>
      </c>
      <c r="F24" s="9">
        <v>976923</v>
      </c>
      <c r="G24" s="9">
        <v>1092080</v>
      </c>
      <c r="H24" s="9">
        <v>832314</v>
      </c>
      <c r="I24" s="9">
        <v>678309</v>
      </c>
    </row>
    <row r="25" spans="1:9" x14ac:dyDescent="0.25">
      <c r="A25" s="8" t="s">
        <v>143</v>
      </c>
      <c r="B25" s="9">
        <v>67379</v>
      </c>
      <c r="C25" s="9">
        <v>889891.12</v>
      </c>
      <c r="D25" s="9">
        <v>803129</v>
      </c>
      <c r="E25" s="9">
        <v>63161</v>
      </c>
      <c r="F25" s="9">
        <v>83028</v>
      </c>
      <c r="G25" s="9">
        <v>66890</v>
      </c>
      <c r="H25" s="9">
        <v>73159</v>
      </c>
      <c r="I25" s="9">
        <v>357834</v>
      </c>
    </row>
    <row r="26" spans="1:9" x14ac:dyDescent="0.25">
      <c r="A26" s="8" t="s">
        <v>144</v>
      </c>
      <c r="B26" s="9">
        <v>456556</v>
      </c>
      <c r="C26" s="9">
        <v>431890.29000000004</v>
      </c>
      <c r="D26" s="9">
        <v>416524</v>
      </c>
      <c r="E26" s="9">
        <v>429371</v>
      </c>
      <c r="F26" s="9">
        <v>335353</v>
      </c>
      <c r="G26" s="9">
        <v>412394</v>
      </c>
      <c r="H26" s="9">
        <v>409636</v>
      </c>
      <c r="I26" s="9">
        <v>770193</v>
      </c>
    </row>
    <row r="27" spans="1:9" x14ac:dyDescent="0.25">
      <c r="A27" s="8" t="s">
        <v>145</v>
      </c>
      <c r="B27" s="9">
        <v>2565926</v>
      </c>
      <c r="C27" s="9">
        <v>2368128.5</v>
      </c>
      <c r="D27" s="9">
        <v>2315569</v>
      </c>
      <c r="E27" s="9">
        <v>2145279</v>
      </c>
      <c r="F27" s="9">
        <v>2361725</v>
      </c>
      <c r="G27" s="9">
        <v>2140562</v>
      </c>
      <c r="H27" s="9">
        <v>2232439</v>
      </c>
      <c r="I27" s="9">
        <v>2393159</v>
      </c>
    </row>
    <row r="28" spans="1:9" x14ac:dyDescent="0.25">
      <c r="A28" s="8" t="s">
        <v>146</v>
      </c>
      <c r="B28" s="9">
        <v>85300</v>
      </c>
      <c r="C28" s="9">
        <v>273885.84999999998</v>
      </c>
      <c r="D28" s="9">
        <v>412872</v>
      </c>
      <c r="E28" s="9">
        <v>455398</v>
      </c>
      <c r="F28" s="9">
        <v>539169</v>
      </c>
      <c r="G28" s="9">
        <v>461582</v>
      </c>
      <c r="H28" s="9">
        <v>472852</v>
      </c>
      <c r="I28" s="9">
        <v>646000</v>
      </c>
    </row>
    <row r="29" spans="1:9" x14ac:dyDescent="0.25">
      <c r="A29" s="8" t="s">
        <v>147</v>
      </c>
      <c r="B29" s="9">
        <v>1378252</v>
      </c>
      <c r="C29" s="9">
        <v>1169936.81</v>
      </c>
      <c r="D29" s="9">
        <v>937959</v>
      </c>
      <c r="E29" s="9">
        <v>1934237</v>
      </c>
      <c r="F29" s="9">
        <v>1489337</v>
      </c>
      <c r="G29" s="9">
        <v>1929253</v>
      </c>
      <c r="H29" s="9">
        <v>1484683</v>
      </c>
      <c r="I29" s="9">
        <v>1449442</v>
      </c>
    </row>
    <row r="30" spans="1:9" x14ac:dyDescent="0.25">
      <c r="A30" s="8" t="s">
        <v>148</v>
      </c>
      <c r="B30" s="9">
        <v>1440002</v>
      </c>
      <c r="C30" s="9">
        <v>1537963.47</v>
      </c>
      <c r="D30" s="9">
        <v>1260551</v>
      </c>
      <c r="E30" s="9">
        <v>1489104</v>
      </c>
      <c r="F30" s="9">
        <v>1675967</v>
      </c>
      <c r="G30" s="9">
        <v>2889006</v>
      </c>
      <c r="H30" s="9">
        <v>1495041</v>
      </c>
      <c r="I30" s="9">
        <v>1690061</v>
      </c>
    </row>
    <row r="31" spans="1:9" x14ac:dyDescent="0.25">
      <c r="A31" s="8" t="s">
        <v>149</v>
      </c>
      <c r="B31" s="9">
        <v>0</v>
      </c>
      <c r="C31" s="9">
        <v>15739.97</v>
      </c>
      <c r="D31" s="9">
        <v>23690</v>
      </c>
      <c r="E31" s="9">
        <v>33312</v>
      </c>
      <c r="F31" s="9">
        <v>26706</v>
      </c>
      <c r="G31" s="11">
        <v>25814</v>
      </c>
      <c r="H31" s="11">
        <v>23537</v>
      </c>
      <c r="I31" s="11">
        <v>14508</v>
      </c>
    </row>
    <row r="32" spans="1:9" x14ac:dyDescent="0.25">
      <c r="A32" s="8" t="s">
        <v>150</v>
      </c>
      <c r="B32" s="9">
        <v>159348</v>
      </c>
      <c r="C32" s="9">
        <v>157890.78999999998</v>
      </c>
      <c r="D32" s="9">
        <v>128106</v>
      </c>
      <c r="E32" s="9">
        <v>129210</v>
      </c>
      <c r="F32" s="9">
        <v>133731</v>
      </c>
      <c r="G32" s="9">
        <v>164524</v>
      </c>
      <c r="H32" s="9">
        <v>141179</v>
      </c>
      <c r="I32" s="9">
        <v>237295</v>
      </c>
    </row>
    <row r="33" spans="1:9" x14ac:dyDescent="0.25">
      <c r="A33" s="8" t="s">
        <v>151</v>
      </c>
      <c r="B33" s="9">
        <v>0</v>
      </c>
      <c r="C33" s="11" t="s">
        <v>64</v>
      </c>
      <c r="D33" s="11">
        <v>0</v>
      </c>
      <c r="E33" s="11" t="s">
        <v>64</v>
      </c>
      <c r="F33" s="11" t="s">
        <v>64</v>
      </c>
      <c r="G33" s="11" t="s">
        <v>64</v>
      </c>
      <c r="H33" s="11">
        <v>0</v>
      </c>
      <c r="I33" s="11">
        <v>0</v>
      </c>
    </row>
    <row r="34" spans="1:9" x14ac:dyDescent="0.25">
      <c r="A34" s="12" t="s">
        <v>18</v>
      </c>
      <c r="B34" s="13">
        <f t="shared" ref="B34:I34" si="4">SUM(B24:B33)</f>
        <v>7304816</v>
      </c>
      <c r="C34" s="13">
        <f t="shared" si="4"/>
        <v>7844395.9399999985</v>
      </c>
      <c r="D34" s="13">
        <f t="shared" si="4"/>
        <v>7259081</v>
      </c>
      <c r="E34" s="13">
        <f t="shared" si="4"/>
        <v>7617024</v>
      </c>
      <c r="F34" s="13">
        <f t="shared" si="4"/>
        <v>7621939</v>
      </c>
      <c r="G34" s="13">
        <f t="shared" si="4"/>
        <v>9182105</v>
      </c>
      <c r="H34" s="13">
        <f t="shared" si="4"/>
        <v>7164840</v>
      </c>
      <c r="I34" s="13">
        <f t="shared" si="4"/>
        <v>8236801</v>
      </c>
    </row>
    <row r="35" spans="1:9" x14ac:dyDescent="0.25">
      <c r="A35" s="8" t="s">
        <v>32</v>
      </c>
      <c r="B35" s="9"/>
      <c r="C35" s="10"/>
      <c r="D35" s="10"/>
      <c r="E35" s="10"/>
      <c r="F35" s="10"/>
      <c r="G35" s="10"/>
      <c r="H35" s="10"/>
      <c r="I35" s="10"/>
    </row>
    <row r="36" spans="1:9" x14ac:dyDescent="0.25">
      <c r="A36" s="8" t="s">
        <v>152</v>
      </c>
      <c r="B36" s="9">
        <v>634879</v>
      </c>
      <c r="C36" s="9">
        <v>652245.31000000006</v>
      </c>
      <c r="D36" s="9">
        <v>654130</v>
      </c>
      <c r="E36" s="11">
        <v>584272</v>
      </c>
      <c r="F36" s="11">
        <v>603360</v>
      </c>
      <c r="G36" s="11">
        <v>621220</v>
      </c>
      <c r="H36" s="11">
        <v>584222</v>
      </c>
      <c r="I36" s="11">
        <v>463550</v>
      </c>
    </row>
    <row r="37" spans="1:9" x14ac:dyDescent="0.25">
      <c r="A37" s="8" t="s">
        <v>153</v>
      </c>
      <c r="B37" s="9">
        <v>912108</v>
      </c>
      <c r="C37" s="9">
        <v>188592.08</v>
      </c>
      <c r="D37" s="9">
        <v>158082</v>
      </c>
      <c r="E37" s="11">
        <v>1961882</v>
      </c>
      <c r="F37" s="11">
        <v>388352</v>
      </c>
      <c r="G37" s="11">
        <v>453720</v>
      </c>
      <c r="H37" s="11">
        <v>321659</v>
      </c>
      <c r="I37" s="11">
        <v>862913</v>
      </c>
    </row>
    <row r="38" spans="1:9" x14ac:dyDescent="0.25">
      <c r="A38" s="8" t="s">
        <v>154</v>
      </c>
      <c r="B38" s="9">
        <v>915216</v>
      </c>
      <c r="C38" s="9">
        <v>873202.65999999992</v>
      </c>
      <c r="D38" s="9">
        <v>1034107</v>
      </c>
      <c r="E38" s="11">
        <v>681437</v>
      </c>
      <c r="F38" s="11">
        <v>544391</v>
      </c>
      <c r="G38" s="11">
        <v>427868</v>
      </c>
      <c r="H38" s="11">
        <v>526433</v>
      </c>
      <c r="I38" s="11">
        <v>129836</v>
      </c>
    </row>
    <row r="39" spans="1:9" x14ac:dyDescent="0.25">
      <c r="A39" s="8" t="s">
        <v>155</v>
      </c>
      <c r="B39" s="9">
        <v>728517</v>
      </c>
      <c r="C39" s="9">
        <v>570740.43999999994</v>
      </c>
      <c r="D39" s="9">
        <v>658595</v>
      </c>
      <c r="E39" s="11">
        <v>716118</v>
      </c>
      <c r="F39" s="11">
        <v>658104</v>
      </c>
      <c r="G39" s="11">
        <v>581459</v>
      </c>
      <c r="H39" s="11">
        <v>550513</v>
      </c>
      <c r="I39" s="11">
        <v>841137</v>
      </c>
    </row>
    <row r="40" spans="1:9" x14ac:dyDescent="0.25">
      <c r="A40" s="8" t="s">
        <v>156</v>
      </c>
      <c r="B40" s="9">
        <v>0</v>
      </c>
      <c r="C40" s="9">
        <v>123679.51999999989</v>
      </c>
      <c r="D40" s="9">
        <v>156823</v>
      </c>
      <c r="E40" s="11">
        <v>94096</v>
      </c>
      <c r="F40" s="11">
        <v>48348</v>
      </c>
      <c r="G40" s="11">
        <v>56195</v>
      </c>
      <c r="H40" s="11">
        <v>40257</v>
      </c>
      <c r="I40" s="11">
        <v>51355</v>
      </c>
    </row>
    <row r="41" spans="1:9" x14ac:dyDescent="0.25">
      <c r="A41" s="8" t="s">
        <v>157</v>
      </c>
      <c r="B41" s="9">
        <v>872407</v>
      </c>
      <c r="C41" s="9">
        <v>574020.64999999991</v>
      </c>
      <c r="D41" s="9">
        <v>513123</v>
      </c>
      <c r="E41" s="11">
        <v>686797</v>
      </c>
      <c r="F41" s="11">
        <v>787630</v>
      </c>
      <c r="G41" s="11">
        <v>842605</v>
      </c>
      <c r="H41" s="11">
        <v>850338</v>
      </c>
      <c r="I41" s="11">
        <v>979489</v>
      </c>
    </row>
    <row r="42" spans="1:9" x14ac:dyDescent="0.25">
      <c r="A42" s="8" t="s">
        <v>158</v>
      </c>
      <c r="B42" s="9">
        <v>340227</v>
      </c>
      <c r="C42" s="9">
        <v>423163.77</v>
      </c>
      <c r="D42" s="9">
        <v>425065</v>
      </c>
      <c r="E42" s="11">
        <v>208020</v>
      </c>
      <c r="F42" s="11">
        <v>229912</v>
      </c>
      <c r="G42" s="11">
        <v>355604</v>
      </c>
      <c r="H42" s="11">
        <v>334665</v>
      </c>
      <c r="I42" s="11">
        <v>91905</v>
      </c>
    </row>
    <row r="43" spans="1:9" x14ac:dyDescent="0.25">
      <c r="A43" s="12" t="s">
        <v>24</v>
      </c>
      <c r="B43" s="13">
        <f t="shared" ref="B43:I43" si="5">SUM(B36:B42)</f>
        <v>4403354</v>
      </c>
      <c r="C43" s="13">
        <f t="shared" si="5"/>
        <v>3405644.4299999997</v>
      </c>
      <c r="D43" s="13">
        <f t="shared" si="5"/>
        <v>3599925</v>
      </c>
      <c r="E43" s="13">
        <f t="shared" si="5"/>
        <v>4932622</v>
      </c>
      <c r="F43" s="13">
        <f t="shared" si="5"/>
        <v>3260097</v>
      </c>
      <c r="G43" s="13">
        <f t="shared" si="5"/>
        <v>3338671</v>
      </c>
      <c r="H43" s="13">
        <f t="shared" si="5"/>
        <v>3208087</v>
      </c>
      <c r="I43" s="13">
        <f t="shared" si="5"/>
        <v>3420185</v>
      </c>
    </row>
    <row r="44" spans="1:9" x14ac:dyDescent="0.25">
      <c r="A44" s="12" t="s">
        <v>159</v>
      </c>
      <c r="B44" s="13">
        <f t="shared" ref="B44:I44" si="6">B34+B43</f>
        <v>11708170</v>
      </c>
      <c r="C44" s="13">
        <f t="shared" si="6"/>
        <v>11250040.369999997</v>
      </c>
      <c r="D44" s="13">
        <f t="shared" si="6"/>
        <v>10859006</v>
      </c>
      <c r="E44" s="13">
        <f t="shared" si="6"/>
        <v>12549646</v>
      </c>
      <c r="F44" s="13">
        <f t="shared" si="6"/>
        <v>10882036</v>
      </c>
      <c r="G44" s="13">
        <f t="shared" si="6"/>
        <v>12520776</v>
      </c>
      <c r="H44" s="13">
        <f t="shared" si="6"/>
        <v>10372927</v>
      </c>
      <c r="I44" s="13">
        <f t="shared" si="6"/>
        <v>11656986</v>
      </c>
    </row>
    <row r="45" spans="1:9" x14ac:dyDescent="0.25">
      <c r="A45" s="12" t="s">
        <v>160</v>
      </c>
      <c r="B45" s="13">
        <f t="shared" ref="B45:I45" si="7">B44</f>
        <v>11708170</v>
      </c>
      <c r="C45" s="13">
        <f t="shared" si="7"/>
        <v>11250040.369999997</v>
      </c>
      <c r="D45" s="13">
        <f t="shared" si="7"/>
        <v>10859006</v>
      </c>
      <c r="E45" s="13">
        <f t="shared" si="7"/>
        <v>12549646</v>
      </c>
      <c r="F45" s="13">
        <f t="shared" si="7"/>
        <v>10882036</v>
      </c>
      <c r="G45" s="13">
        <f t="shared" si="7"/>
        <v>12520776</v>
      </c>
      <c r="H45" s="13">
        <f t="shared" si="7"/>
        <v>10372927</v>
      </c>
      <c r="I45" s="13">
        <f t="shared" si="7"/>
        <v>11656986</v>
      </c>
    </row>
    <row r="46" spans="1:9" x14ac:dyDescent="0.25">
      <c r="A46" s="8" t="s">
        <v>161</v>
      </c>
      <c r="B46" s="9"/>
      <c r="C46" s="13"/>
      <c r="D46" s="13"/>
      <c r="E46" s="13"/>
      <c r="F46" s="13"/>
      <c r="G46" s="13"/>
      <c r="H46" s="13"/>
      <c r="I46" s="13"/>
    </row>
    <row r="47" spans="1:9" x14ac:dyDescent="0.25">
      <c r="A47" s="8" t="s">
        <v>9</v>
      </c>
      <c r="B47" s="9"/>
      <c r="C47" s="13"/>
      <c r="D47" s="13"/>
      <c r="E47" s="13"/>
      <c r="F47" s="13"/>
      <c r="G47" s="13"/>
      <c r="H47" s="13"/>
      <c r="I47" s="13"/>
    </row>
    <row r="48" spans="1:9" x14ac:dyDescent="0.25">
      <c r="A48" s="8" t="s">
        <v>162</v>
      </c>
      <c r="B48" s="9">
        <v>1957425</v>
      </c>
      <c r="C48" s="9">
        <v>1776778.3199999989</v>
      </c>
      <c r="D48" s="9">
        <v>1673557</v>
      </c>
      <c r="E48" s="11">
        <v>1708898</v>
      </c>
      <c r="F48" s="11">
        <v>1171705</v>
      </c>
      <c r="G48" s="11">
        <v>766822</v>
      </c>
      <c r="H48" s="11">
        <v>897670</v>
      </c>
      <c r="I48" s="11">
        <v>496722</v>
      </c>
    </row>
    <row r="49" spans="1:9" x14ac:dyDescent="0.25">
      <c r="A49" s="8" t="s">
        <v>163</v>
      </c>
      <c r="B49" s="9">
        <v>748013</v>
      </c>
      <c r="C49" s="9">
        <v>626812.74</v>
      </c>
      <c r="D49" s="9">
        <v>658342</v>
      </c>
      <c r="E49" s="11">
        <v>654157</v>
      </c>
      <c r="F49" s="11">
        <v>473261</v>
      </c>
      <c r="G49" s="11">
        <v>415652</v>
      </c>
      <c r="H49" s="11">
        <v>388326</v>
      </c>
      <c r="I49" s="11">
        <v>402192</v>
      </c>
    </row>
    <row r="50" spans="1:9" x14ac:dyDescent="0.25">
      <c r="A50" s="8" t="s">
        <v>164</v>
      </c>
      <c r="B50" s="9">
        <v>0</v>
      </c>
      <c r="C50" s="11" t="s">
        <v>64</v>
      </c>
      <c r="D50" s="11">
        <v>0</v>
      </c>
      <c r="E50" s="11" t="s">
        <v>64</v>
      </c>
      <c r="F50" s="11" t="s">
        <v>64</v>
      </c>
      <c r="G50" s="11" t="s">
        <v>64</v>
      </c>
      <c r="H50" s="11">
        <v>0</v>
      </c>
      <c r="I50" s="11">
        <v>0</v>
      </c>
    </row>
    <row r="51" spans="1:9" x14ac:dyDescent="0.25">
      <c r="A51" s="8" t="s">
        <v>165</v>
      </c>
      <c r="B51" s="9">
        <v>873768</v>
      </c>
      <c r="C51" s="9">
        <v>840451.17999999993</v>
      </c>
      <c r="D51" s="9">
        <v>858882</v>
      </c>
      <c r="E51" s="11">
        <v>836517</v>
      </c>
      <c r="F51" s="11">
        <v>728127</v>
      </c>
      <c r="G51" s="11">
        <v>686484</v>
      </c>
      <c r="H51" s="11">
        <v>613787</v>
      </c>
      <c r="I51" s="11">
        <v>648586</v>
      </c>
    </row>
    <row r="52" spans="1:9" x14ac:dyDescent="0.25">
      <c r="A52" s="8" t="s">
        <v>166</v>
      </c>
      <c r="B52" s="9">
        <v>186023</v>
      </c>
      <c r="C52" s="9">
        <v>181173.33</v>
      </c>
      <c r="D52" s="9">
        <v>211216</v>
      </c>
      <c r="E52" s="11">
        <v>134267</v>
      </c>
      <c r="F52" s="11">
        <v>71876</v>
      </c>
      <c r="G52" s="11">
        <v>0</v>
      </c>
      <c r="H52" s="11">
        <v>0</v>
      </c>
      <c r="I52" s="11">
        <v>0</v>
      </c>
    </row>
    <row r="53" spans="1:9" x14ac:dyDescent="0.25">
      <c r="A53" s="8" t="s">
        <v>167</v>
      </c>
      <c r="B53" s="9">
        <v>40133</v>
      </c>
      <c r="C53" s="9">
        <v>20630.97</v>
      </c>
      <c r="D53" s="9">
        <v>39026</v>
      </c>
      <c r="E53" s="11">
        <v>40969</v>
      </c>
      <c r="F53" s="11">
        <v>40132</v>
      </c>
      <c r="G53" s="11">
        <v>38392</v>
      </c>
      <c r="H53" s="11">
        <v>17922</v>
      </c>
      <c r="I53" s="11">
        <v>30565</v>
      </c>
    </row>
    <row r="54" spans="1:9" x14ac:dyDescent="0.25">
      <c r="A54" s="12" t="s">
        <v>18</v>
      </c>
      <c r="B54" s="16">
        <f>SUM(B48:B53)</f>
        <v>3805362</v>
      </c>
      <c r="C54" s="16">
        <f t="shared" ref="C54:I54" si="8">SUM(C48:C53)</f>
        <v>3445846.5399999986</v>
      </c>
      <c r="D54" s="16">
        <f t="shared" si="8"/>
        <v>3441023</v>
      </c>
      <c r="E54" s="16">
        <f t="shared" si="8"/>
        <v>3374808</v>
      </c>
      <c r="F54" s="16">
        <f t="shared" si="8"/>
        <v>2485101</v>
      </c>
      <c r="G54" s="16">
        <f t="shared" si="8"/>
        <v>1907350</v>
      </c>
      <c r="H54" s="16">
        <f t="shared" si="8"/>
        <v>1917705</v>
      </c>
      <c r="I54" s="16">
        <f t="shared" si="8"/>
        <v>1578065</v>
      </c>
    </row>
    <row r="55" spans="1:9" x14ac:dyDescent="0.25">
      <c r="A55" s="8" t="s">
        <v>32</v>
      </c>
      <c r="B55" s="9"/>
      <c r="C55" s="10"/>
      <c r="D55" s="10"/>
      <c r="E55" s="10"/>
      <c r="F55" s="10"/>
      <c r="G55" s="10"/>
      <c r="H55" s="10"/>
      <c r="I55" s="10"/>
    </row>
    <row r="56" spans="1:9" x14ac:dyDescent="0.25">
      <c r="A56" s="8" t="s">
        <v>168</v>
      </c>
      <c r="B56" s="9">
        <v>14268737</v>
      </c>
      <c r="C56" s="9">
        <v>7236057.0499999998</v>
      </c>
      <c r="D56" s="9">
        <v>5838908</v>
      </c>
      <c r="E56" s="11">
        <v>7917011</v>
      </c>
      <c r="F56" s="11">
        <v>4555832</v>
      </c>
      <c r="G56" s="11">
        <v>1916931</v>
      </c>
      <c r="H56" s="11">
        <v>1557302</v>
      </c>
      <c r="I56" s="11">
        <v>1852205</v>
      </c>
    </row>
    <row r="57" spans="1:9" x14ac:dyDescent="0.25">
      <c r="A57" s="12" t="s">
        <v>24</v>
      </c>
      <c r="B57" s="16">
        <f>B56</f>
        <v>14268737</v>
      </c>
      <c r="C57" s="16">
        <f t="shared" ref="C57:I57" si="9">C56</f>
        <v>7236057.0499999998</v>
      </c>
      <c r="D57" s="16">
        <f t="shared" si="9"/>
        <v>5838908</v>
      </c>
      <c r="E57" s="16">
        <f t="shared" si="9"/>
        <v>7917011</v>
      </c>
      <c r="F57" s="16">
        <f t="shared" si="9"/>
        <v>4555832</v>
      </c>
      <c r="G57" s="16">
        <f t="shared" si="9"/>
        <v>1916931</v>
      </c>
      <c r="H57" s="16">
        <f t="shared" si="9"/>
        <v>1557302</v>
      </c>
      <c r="I57" s="16">
        <f t="shared" si="9"/>
        <v>1852205</v>
      </c>
    </row>
    <row r="58" spans="1:9" x14ac:dyDescent="0.25">
      <c r="A58" s="12" t="s">
        <v>68</v>
      </c>
      <c r="B58" s="16">
        <f>B54+B57</f>
        <v>18074099</v>
      </c>
      <c r="C58" s="16">
        <f t="shared" ref="C58:I58" si="10">C54+C57</f>
        <v>10681903.589999998</v>
      </c>
      <c r="D58" s="16">
        <f t="shared" si="10"/>
        <v>9279931</v>
      </c>
      <c r="E58" s="16">
        <f t="shared" si="10"/>
        <v>11291819</v>
      </c>
      <c r="F58" s="16">
        <f t="shared" si="10"/>
        <v>7040933</v>
      </c>
      <c r="G58" s="16">
        <f t="shared" si="10"/>
        <v>3824281</v>
      </c>
      <c r="H58" s="16">
        <f t="shared" si="10"/>
        <v>3475007</v>
      </c>
      <c r="I58" s="16">
        <f t="shared" si="10"/>
        <v>3430270</v>
      </c>
    </row>
    <row r="59" spans="1:9" x14ac:dyDescent="0.25">
      <c r="A59" s="8" t="s">
        <v>71</v>
      </c>
      <c r="B59" s="9"/>
      <c r="C59" s="13"/>
      <c r="D59" s="13"/>
      <c r="E59" s="13"/>
      <c r="F59" s="13"/>
      <c r="G59" s="13"/>
      <c r="H59" s="13"/>
      <c r="I59" s="13"/>
    </row>
    <row r="60" spans="1:9" x14ac:dyDescent="0.25">
      <c r="A60" s="8" t="s">
        <v>9</v>
      </c>
      <c r="B60" s="9"/>
      <c r="C60" s="13"/>
      <c r="D60" s="13"/>
      <c r="E60" s="13"/>
      <c r="F60" s="13"/>
      <c r="G60" s="13"/>
      <c r="H60" s="13"/>
      <c r="I60" s="13"/>
    </row>
    <row r="61" spans="1:9" x14ac:dyDescent="0.25">
      <c r="A61" s="8" t="s">
        <v>169</v>
      </c>
      <c r="B61" s="9">
        <v>1075433</v>
      </c>
      <c r="C61" s="9">
        <v>961641.67</v>
      </c>
      <c r="D61" s="9">
        <v>965530</v>
      </c>
      <c r="E61" s="11">
        <v>864709</v>
      </c>
      <c r="F61" s="11">
        <v>700878</v>
      </c>
      <c r="G61" s="11">
        <v>661608</v>
      </c>
      <c r="H61" s="11">
        <v>578496</v>
      </c>
      <c r="I61" s="11">
        <v>586498</v>
      </c>
    </row>
    <row r="62" spans="1:9" x14ac:dyDescent="0.25">
      <c r="A62" s="8" t="s">
        <v>170</v>
      </c>
      <c r="B62" s="9">
        <v>9885995.9999999963</v>
      </c>
      <c r="C62" s="9">
        <v>10559775.91</v>
      </c>
      <c r="D62" s="9">
        <v>10416020</v>
      </c>
      <c r="E62" s="11">
        <v>9886121</v>
      </c>
      <c r="F62" s="11">
        <v>7552179</v>
      </c>
      <c r="G62" s="11">
        <v>3873129</v>
      </c>
      <c r="H62" s="11">
        <v>3362942</v>
      </c>
      <c r="I62" s="11">
        <v>3009171</v>
      </c>
    </row>
    <row r="63" spans="1:9" x14ac:dyDescent="0.25">
      <c r="A63" s="8" t="s">
        <v>171</v>
      </c>
      <c r="B63" s="9">
        <v>1439892</v>
      </c>
      <c r="C63" s="9">
        <v>1421991.67</v>
      </c>
      <c r="D63" s="9">
        <v>1647164</v>
      </c>
      <c r="E63" s="11">
        <v>1274045</v>
      </c>
      <c r="F63" s="11">
        <v>1262793</v>
      </c>
      <c r="G63" s="11">
        <v>1291939</v>
      </c>
      <c r="H63" s="11">
        <v>1110188</v>
      </c>
      <c r="I63" s="11">
        <v>1194476</v>
      </c>
    </row>
    <row r="64" spans="1:9" x14ac:dyDescent="0.25">
      <c r="A64" s="8" t="s">
        <v>172</v>
      </c>
      <c r="B64" s="9">
        <v>649731</v>
      </c>
      <c r="C64" s="9">
        <v>419880.92999999988</v>
      </c>
      <c r="D64" s="9">
        <v>179836</v>
      </c>
      <c r="E64" s="11">
        <v>293782</v>
      </c>
      <c r="F64" s="11">
        <v>315775</v>
      </c>
      <c r="G64" s="11">
        <v>397917</v>
      </c>
      <c r="H64" s="11">
        <v>329012</v>
      </c>
      <c r="I64" s="11">
        <v>399444</v>
      </c>
    </row>
    <row r="65" spans="1:9" x14ac:dyDescent="0.25">
      <c r="A65" s="8" t="s">
        <v>173</v>
      </c>
      <c r="B65" s="9">
        <v>269704</v>
      </c>
      <c r="C65" s="9">
        <v>165902.28</v>
      </c>
      <c r="D65" s="9">
        <v>150558</v>
      </c>
      <c r="E65" s="11">
        <v>271067</v>
      </c>
      <c r="F65" s="11">
        <v>281254</v>
      </c>
      <c r="G65" s="11">
        <v>176408</v>
      </c>
      <c r="H65" s="11">
        <v>170454</v>
      </c>
      <c r="I65" s="11">
        <v>173992</v>
      </c>
    </row>
    <row r="66" spans="1:9" x14ac:dyDescent="0.25">
      <c r="A66" s="8" t="s">
        <v>174</v>
      </c>
      <c r="B66" s="9">
        <v>2254644</v>
      </c>
      <c r="C66" s="9">
        <v>3006358.0099999988</v>
      </c>
      <c r="D66" s="9">
        <v>3207202</v>
      </c>
      <c r="E66" s="11">
        <v>2134375</v>
      </c>
      <c r="F66" s="11">
        <v>2194111</v>
      </c>
      <c r="G66" s="11">
        <v>2166358</v>
      </c>
      <c r="H66" s="11">
        <v>1961834</v>
      </c>
      <c r="I66" s="11">
        <v>1912623</v>
      </c>
    </row>
    <row r="67" spans="1:9" x14ac:dyDescent="0.25">
      <c r="A67" s="8" t="s">
        <v>175</v>
      </c>
      <c r="B67" s="9">
        <v>234605</v>
      </c>
      <c r="C67" s="9">
        <v>254183.41</v>
      </c>
      <c r="D67" s="9">
        <v>270354</v>
      </c>
      <c r="E67" s="11">
        <v>333823</v>
      </c>
      <c r="F67" s="11">
        <v>237822</v>
      </c>
      <c r="G67" s="11">
        <v>226835</v>
      </c>
      <c r="H67" s="11">
        <v>163881</v>
      </c>
      <c r="I67" s="11">
        <v>159276</v>
      </c>
    </row>
    <row r="68" spans="1:9" x14ac:dyDescent="0.25">
      <c r="A68" s="8" t="s">
        <v>176</v>
      </c>
      <c r="B68" s="9">
        <v>8233533.9999999981</v>
      </c>
      <c r="C68" s="9">
        <v>6981766.2699999996</v>
      </c>
      <c r="D68" s="9">
        <v>6489870</v>
      </c>
      <c r="E68" s="11">
        <v>6022226</v>
      </c>
      <c r="F68" s="11">
        <v>5424062</v>
      </c>
      <c r="G68" s="11">
        <v>3910212</v>
      </c>
      <c r="H68" s="11">
        <v>3839290</v>
      </c>
      <c r="I68" s="11">
        <v>3175393</v>
      </c>
    </row>
    <row r="69" spans="1:9" x14ac:dyDescent="0.25">
      <c r="A69" s="8" t="s">
        <v>177</v>
      </c>
      <c r="B69" s="9">
        <v>26536</v>
      </c>
      <c r="C69" s="9">
        <v>21631.03</v>
      </c>
      <c r="D69" s="9">
        <v>33879</v>
      </c>
      <c r="E69" s="11">
        <v>22486</v>
      </c>
      <c r="F69" s="11">
        <v>29868</v>
      </c>
      <c r="G69" s="11">
        <v>28796</v>
      </c>
      <c r="H69" s="11">
        <v>6663</v>
      </c>
      <c r="I69" s="11">
        <v>15573</v>
      </c>
    </row>
    <row r="70" spans="1:9" x14ac:dyDescent="0.25">
      <c r="A70" s="12" t="s">
        <v>18</v>
      </c>
      <c r="B70" s="16">
        <f>SUM(B61:B69)</f>
        <v>24070074.999999993</v>
      </c>
      <c r="C70" s="16">
        <f>SUM(C61:C69)</f>
        <v>23793131.18</v>
      </c>
      <c r="D70" s="16">
        <f t="shared" ref="D70:I70" si="11">SUM(D61:D69)</f>
        <v>23360413</v>
      </c>
      <c r="E70" s="16">
        <f t="shared" si="11"/>
        <v>21102634</v>
      </c>
      <c r="F70" s="16">
        <f t="shared" si="11"/>
        <v>17998742</v>
      </c>
      <c r="G70" s="16">
        <f t="shared" si="11"/>
        <v>12733202</v>
      </c>
      <c r="H70" s="16">
        <f t="shared" si="11"/>
        <v>11522760</v>
      </c>
      <c r="I70" s="16">
        <f t="shared" si="11"/>
        <v>10626446</v>
      </c>
    </row>
    <row r="71" spans="1:9" x14ac:dyDescent="0.25">
      <c r="A71" s="8" t="s">
        <v>32</v>
      </c>
      <c r="B71" s="9"/>
      <c r="C71" s="10"/>
      <c r="D71" s="10"/>
      <c r="E71" s="10"/>
      <c r="F71" s="10"/>
      <c r="G71" s="10"/>
      <c r="H71" s="10"/>
      <c r="I71" s="10"/>
    </row>
    <row r="72" spans="1:9" x14ac:dyDescent="0.25">
      <c r="A72" s="8" t="s">
        <v>178</v>
      </c>
      <c r="B72" s="9">
        <v>0</v>
      </c>
      <c r="C72" s="11" t="s">
        <v>64</v>
      </c>
      <c r="D72" s="11">
        <v>0</v>
      </c>
      <c r="E72" s="11" t="s">
        <v>64</v>
      </c>
      <c r="F72" s="11" t="s">
        <v>64</v>
      </c>
      <c r="G72" s="11" t="s">
        <v>64</v>
      </c>
      <c r="H72" s="11">
        <v>0</v>
      </c>
      <c r="I72" s="11">
        <v>8537</v>
      </c>
    </row>
    <row r="73" spans="1:9" x14ac:dyDescent="0.25">
      <c r="A73" s="8" t="s">
        <v>179</v>
      </c>
      <c r="B73" s="9">
        <v>12032879</v>
      </c>
      <c r="C73" s="9">
        <v>9277831.3300000001</v>
      </c>
      <c r="D73" s="9">
        <v>8791611</v>
      </c>
      <c r="E73" s="11">
        <v>8866425</v>
      </c>
      <c r="F73" s="11">
        <v>9351066</v>
      </c>
      <c r="G73" s="11">
        <v>8818881</v>
      </c>
      <c r="H73" s="11">
        <v>9288176</v>
      </c>
      <c r="I73" s="11">
        <v>9794835</v>
      </c>
    </row>
    <row r="74" spans="1:9" x14ac:dyDescent="0.25">
      <c r="A74" s="8" t="s">
        <v>180</v>
      </c>
      <c r="B74" s="9">
        <v>175037</v>
      </c>
      <c r="C74" s="9">
        <v>169332.3899999999</v>
      </c>
      <c r="D74" s="9">
        <v>140867</v>
      </c>
      <c r="E74" s="11">
        <v>160816</v>
      </c>
      <c r="F74" s="11">
        <v>124245</v>
      </c>
      <c r="G74" s="11">
        <v>107341</v>
      </c>
      <c r="H74" s="11">
        <v>67232</v>
      </c>
      <c r="I74" s="11">
        <v>126349</v>
      </c>
    </row>
    <row r="75" spans="1:9" x14ac:dyDescent="0.25">
      <c r="A75" s="8" t="s">
        <v>181</v>
      </c>
      <c r="B75" s="9">
        <v>305563</v>
      </c>
      <c r="C75" s="9">
        <v>323448.36</v>
      </c>
      <c r="D75" s="9">
        <v>425421</v>
      </c>
      <c r="E75" s="11">
        <v>406308</v>
      </c>
      <c r="F75" s="11">
        <v>346352</v>
      </c>
      <c r="G75" s="11">
        <v>216510</v>
      </c>
      <c r="H75" s="11">
        <v>293221</v>
      </c>
      <c r="I75" s="11">
        <v>313324</v>
      </c>
    </row>
    <row r="76" spans="1:9" x14ac:dyDescent="0.25">
      <c r="A76" s="8" t="s">
        <v>182</v>
      </c>
      <c r="B76" s="9">
        <v>916558</v>
      </c>
      <c r="C76" s="9">
        <v>642660.67999999993</v>
      </c>
      <c r="D76" s="9">
        <v>536351</v>
      </c>
      <c r="E76" s="11">
        <v>544018</v>
      </c>
      <c r="F76" s="11">
        <v>526330</v>
      </c>
      <c r="G76" s="11">
        <v>493952</v>
      </c>
      <c r="H76" s="11">
        <v>364108</v>
      </c>
      <c r="I76" s="11">
        <v>415461</v>
      </c>
    </row>
    <row r="77" spans="1:9" x14ac:dyDescent="0.25">
      <c r="A77" s="4" t="s">
        <v>183</v>
      </c>
      <c r="B77" s="9">
        <v>1575322.9999999991</v>
      </c>
      <c r="C77" s="9">
        <v>1581991.6799999978</v>
      </c>
      <c r="D77" s="9">
        <v>1786061</v>
      </c>
      <c r="E77" s="11">
        <v>1696187</v>
      </c>
      <c r="F77" s="11">
        <v>1357604</v>
      </c>
      <c r="G77" s="11">
        <v>1299495</v>
      </c>
      <c r="H77" s="11">
        <v>1386926</v>
      </c>
      <c r="I77" s="11">
        <v>3034613</v>
      </c>
    </row>
    <row r="78" spans="1:9" x14ac:dyDescent="0.25">
      <c r="A78" s="4" t="s">
        <v>184</v>
      </c>
      <c r="B78" s="9">
        <v>560258.99999999988</v>
      </c>
      <c r="C78" s="9">
        <v>544857.94999999972</v>
      </c>
      <c r="D78" s="9">
        <v>555701</v>
      </c>
      <c r="E78" s="11">
        <v>521210</v>
      </c>
      <c r="F78" s="11">
        <v>408366</v>
      </c>
      <c r="G78" s="11">
        <v>394741</v>
      </c>
      <c r="H78" s="11">
        <v>443751</v>
      </c>
      <c r="I78" s="11">
        <v>158649</v>
      </c>
    </row>
    <row r="79" spans="1:9" x14ac:dyDescent="0.25">
      <c r="A79" s="14" t="s">
        <v>24</v>
      </c>
      <c r="B79" s="16">
        <f>SUM(B72:B78)</f>
        <v>15565619</v>
      </c>
      <c r="C79" s="16">
        <f t="shared" ref="C79:I79" si="12">SUM(C72:C78)</f>
        <v>12540122.389999997</v>
      </c>
      <c r="D79" s="16">
        <f t="shared" si="12"/>
        <v>12236012</v>
      </c>
      <c r="E79" s="16">
        <f t="shared" si="12"/>
        <v>12194964</v>
      </c>
      <c r="F79" s="16">
        <f t="shared" si="12"/>
        <v>12113963</v>
      </c>
      <c r="G79" s="16">
        <f t="shared" si="12"/>
        <v>11330920</v>
      </c>
      <c r="H79" s="16">
        <f t="shared" si="12"/>
        <v>11843414</v>
      </c>
      <c r="I79" s="16">
        <f t="shared" si="12"/>
        <v>13851768</v>
      </c>
    </row>
    <row r="80" spans="1:9" x14ac:dyDescent="0.25">
      <c r="A80" s="14" t="s">
        <v>89</v>
      </c>
      <c r="B80" s="16">
        <f>B79+B70</f>
        <v>39635693.999999993</v>
      </c>
      <c r="C80" s="16">
        <f>C79+C70</f>
        <v>36333253.569999993</v>
      </c>
      <c r="D80" s="16">
        <f t="shared" ref="D80:I80" si="13">D79+D70</f>
        <v>35596425</v>
      </c>
      <c r="E80" s="16">
        <f t="shared" si="13"/>
        <v>33297598</v>
      </c>
      <c r="F80" s="16">
        <f t="shared" si="13"/>
        <v>30112705</v>
      </c>
      <c r="G80" s="16">
        <f t="shared" si="13"/>
        <v>24064122</v>
      </c>
      <c r="H80" s="16">
        <f t="shared" si="13"/>
        <v>23366174</v>
      </c>
      <c r="I80" s="16">
        <f t="shared" si="13"/>
        <v>24478214</v>
      </c>
    </row>
    <row r="81" spans="1:9" x14ac:dyDescent="0.25">
      <c r="A81" s="4" t="s">
        <v>90</v>
      </c>
      <c r="B81" s="9"/>
      <c r="C81" s="13"/>
      <c r="D81" s="13"/>
      <c r="E81" s="10"/>
      <c r="F81" s="10"/>
      <c r="G81" s="10"/>
      <c r="H81" s="10"/>
      <c r="I81" s="10"/>
    </row>
    <row r="82" spans="1:9" x14ac:dyDescent="0.25">
      <c r="A82" s="4" t="s">
        <v>9</v>
      </c>
      <c r="B82" s="9"/>
      <c r="C82" s="10"/>
      <c r="D82" s="10"/>
      <c r="E82" s="10"/>
      <c r="F82" s="10"/>
      <c r="G82" s="10"/>
      <c r="H82" s="10"/>
      <c r="I82" s="10"/>
    </row>
    <row r="83" spans="1:9" x14ac:dyDescent="0.25">
      <c r="A83" s="4" t="s">
        <v>91</v>
      </c>
      <c r="B83" s="9">
        <v>1177714.5599999991</v>
      </c>
      <c r="C83" s="9">
        <v>1111103.8299999989</v>
      </c>
      <c r="D83" s="9">
        <v>1076010</v>
      </c>
      <c r="E83" s="11">
        <v>1065155</v>
      </c>
      <c r="F83" s="11">
        <v>1014935</v>
      </c>
      <c r="G83" s="11">
        <v>966197</v>
      </c>
      <c r="H83" s="11">
        <v>889158</v>
      </c>
      <c r="I83" s="11">
        <v>994758</v>
      </c>
    </row>
    <row r="84" spans="1:9" x14ac:dyDescent="0.25">
      <c r="A84" s="4" t="s">
        <v>92</v>
      </c>
      <c r="B84" s="9">
        <v>3001870.5199999996</v>
      </c>
      <c r="C84" s="9">
        <v>2847377.6599999988</v>
      </c>
      <c r="D84" s="9">
        <v>2806458</v>
      </c>
      <c r="E84" s="11">
        <v>2637770</v>
      </c>
      <c r="F84" s="11">
        <v>2069691</v>
      </c>
      <c r="G84" s="11">
        <v>1893888</v>
      </c>
      <c r="H84" s="11">
        <v>1870237</v>
      </c>
      <c r="I84" s="11">
        <v>1957732</v>
      </c>
    </row>
    <row r="85" spans="1:9" x14ac:dyDescent="0.25">
      <c r="A85" s="4" t="s">
        <v>93</v>
      </c>
      <c r="B85" s="9">
        <v>6230561.4799999995</v>
      </c>
      <c r="C85" s="9">
        <v>6166630.8399999943</v>
      </c>
      <c r="D85" s="9">
        <v>5791553</v>
      </c>
      <c r="E85" s="11">
        <v>5575573</v>
      </c>
      <c r="F85" s="11">
        <v>5560098</v>
      </c>
      <c r="G85" s="11">
        <v>5535478</v>
      </c>
      <c r="H85" s="11">
        <v>5236641</v>
      </c>
      <c r="I85" s="11">
        <v>4815982</v>
      </c>
    </row>
    <row r="86" spans="1:9" x14ac:dyDescent="0.25">
      <c r="A86" s="4" t="s">
        <v>94</v>
      </c>
      <c r="B86" s="9">
        <v>666954.2147888873</v>
      </c>
      <c r="C86" s="9">
        <v>985520.16999999806</v>
      </c>
      <c r="D86" s="9">
        <v>951770</v>
      </c>
      <c r="E86" s="11">
        <v>330245</v>
      </c>
      <c r="F86" s="11">
        <v>780236</v>
      </c>
      <c r="G86" s="11">
        <v>548813</v>
      </c>
      <c r="H86" s="11">
        <v>430210</v>
      </c>
      <c r="I86" s="11">
        <v>295466</v>
      </c>
    </row>
    <row r="87" spans="1:9" x14ac:dyDescent="0.25">
      <c r="A87" s="4" t="s">
        <v>95</v>
      </c>
      <c r="B87" s="9">
        <v>0</v>
      </c>
      <c r="C87" s="9">
        <v>14975.59</v>
      </c>
      <c r="D87" s="9">
        <v>1973</v>
      </c>
      <c r="E87" s="11">
        <v>6189</v>
      </c>
      <c r="F87" s="11">
        <v>4768</v>
      </c>
      <c r="G87" s="11">
        <v>2600</v>
      </c>
      <c r="H87" s="11">
        <v>6284</v>
      </c>
      <c r="I87" s="11">
        <v>-572</v>
      </c>
    </row>
    <row r="88" spans="1:9" x14ac:dyDescent="0.25">
      <c r="A88" s="14" t="s">
        <v>96</v>
      </c>
      <c r="B88" s="16">
        <f>SUM(B83:B87)</f>
        <v>11077100.774788886</v>
      </c>
      <c r="C88" s="16">
        <f t="shared" ref="C88:I88" si="14">SUM(C83:C87)</f>
        <v>11125608.089999989</v>
      </c>
      <c r="D88" s="16">
        <f t="shared" si="14"/>
        <v>10627764</v>
      </c>
      <c r="E88" s="16">
        <f t="shared" si="14"/>
        <v>9614932</v>
      </c>
      <c r="F88" s="16">
        <f t="shared" si="14"/>
        <v>9429728</v>
      </c>
      <c r="G88" s="16">
        <f t="shared" si="14"/>
        <v>8946976</v>
      </c>
      <c r="H88" s="16">
        <f t="shared" si="14"/>
        <v>8432530</v>
      </c>
      <c r="I88" s="16">
        <f t="shared" si="14"/>
        <v>8063366</v>
      </c>
    </row>
    <row r="89" spans="1:9" x14ac:dyDescent="0.25">
      <c r="A89" s="4" t="s">
        <v>97</v>
      </c>
      <c r="B89" s="9"/>
      <c r="C89" s="10"/>
      <c r="D89" s="10"/>
      <c r="E89" s="10"/>
      <c r="F89" s="10"/>
      <c r="G89" s="10"/>
      <c r="H89" s="10"/>
      <c r="I89" s="10"/>
    </row>
    <row r="90" spans="1:9" x14ac:dyDescent="0.25">
      <c r="A90" s="4" t="s">
        <v>9</v>
      </c>
      <c r="B90" s="9"/>
      <c r="C90" s="10"/>
      <c r="D90" s="10"/>
      <c r="E90" s="10"/>
      <c r="F90" s="10"/>
      <c r="G90" s="10"/>
      <c r="H90" s="10"/>
      <c r="I90" s="10"/>
    </row>
    <row r="91" spans="1:9" x14ac:dyDescent="0.25">
      <c r="A91" s="4" t="s">
        <v>98</v>
      </c>
      <c r="B91" s="9">
        <v>56274.239999999991</v>
      </c>
      <c r="C91" s="9">
        <v>76553.019999999975</v>
      </c>
      <c r="D91" s="9">
        <v>78725</v>
      </c>
      <c r="E91" s="11">
        <v>99834</v>
      </c>
      <c r="F91" s="11">
        <v>93394</v>
      </c>
      <c r="G91" s="11">
        <v>83624</v>
      </c>
      <c r="H91" s="11">
        <v>85328</v>
      </c>
      <c r="I91" s="11">
        <v>61344</v>
      </c>
    </row>
    <row r="92" spans="1:9" x14ac:dyDescent="0.25">
      <c r="A92" s="4" t="s">
        <v>99</v>
      </c>
      <c r="B92" s="9">
        <v>592190.19841436227</v>
      </c>
      <c r="C92" s="9">
        <v>-124103.79000000002</v>
      </c>
      <c r="D92" s="9">
        <v>-634689</v>
      </c>
      <c r="E92" s="11">
        <v>1787314</v>
      </c>
      <c r="F92" s="11">
        <v>3579011</v>
      </c>
      <c r="G92" s="11">
        <v>3939097</v>
      </c>
      <c r="H92" s="11">
        <v>3616475</v>
      </c>
      <c r="I92" s="11">
        <v>3488183</v>
      </c>
    </row>
    <row r="93" spans="1:9" x14ac:dyDescent="0.25">
      <c r="A93" s="4" t="s">
        <v>100</v>
      </c>
      <c r="B93" s="9">
        <v>681896.03999999957</v>
      </c>
      <c r="C93" s="9">
        <v>602523.83999999985</v>
      </c>
      <c r="D93" s="9">
        <v>533306</v>
      </c>
      <c r="E93" s="11">
        <v>448967</v>
      </c>
      <c r="F93" s="11">
        <v>208137</v>
      </c>
      <c r="G93" s="11">
        <v>98866</v>
      </c>
      <c r="H93" s="11">
        <v>100409</v>
      </c>
      <c r="I93" s="11">
        <v>188580</v>
      </c>
    </row>
    <row r="94" spans="1:9" x14ac:dyDescent="0.25">
      <c r="A94" s="4" t="s">
        <v>101</v>
      </c>
      <c r="B94" s="9">
        <v>333072.67999999976</v>
      </c>
      <c r="C94" s="9">
        <v>298299.04999999976</v>
      </c>
      <c r="D94" s="9">
        <v>287878</v>
      </c>
      <c r="E94" s="11">
        <v>201043</v>
      </c>
      <c r="F94" s="11">
        <v>159124</v>
      </c>
      <c r="G94" s="11">
        <v>167536</v>
      </c>
      <c r="H94" s="11">
        <v>176996</v>
      </c>
      <c r="I94" s="11">
        <v>132864</v>
      </c>
    </row>
    <row r="95" spans="1:9" x14ac:dyDescent="0.25">
      <c r="A95" s="14" t="s">
        <v>102</v>
      </c>
      <c r="B95" s="16">
        <f>SUM(B91:B94)</f>
        <v>1663433.1584143615</v>
      </c>
      <c r="C95" s="16">
        <f t="shared" ref="C95:I95" si="15">SUM(C91:C94)</f>
        <v>853272.11999999965</v>
      </c>
      <c r="D95" s="16">
        <f t="shared" si="15"/>
        <v>265220</v>
      </c>
      <c r="E95" s="16">
        <f t="shared" si="15"/>
        <v>2537158</v>
      </c>
      <c r="F95" s="16">
        <f t="shared" si="15"/>
        <v>4039666</v>
      </c>
      <c r="G95" s="16">
        <f t="shared" si="15"/>
        <v>4289123</v>
      </c>
      <c r="H95" s="16">
        <f t="shared" si="15"/>
        <v>3979208</v>
      </c>
      <c r="I95" s="16">
        <f t="shared" si="15"/>
        <v>3870971</v>
      </c>
    </row>
    <row r="96" spans="1:9" x14ac:dyDescent="0.25">
      <c r="A96" s="4" t="s">
        <v>103</v>
      </c>
      <c r="B96" s="9"/>
      <c r="C96" s="10"/>
      <c r="D96" s="10"/>
      <c r="E96" s="10"/>
      <c r="F96" s="10"/>
      <c r="G96" s="10"/>
      <c r="H96" s="10"/>
      <c r="I96" s="10"/>
    </row>
    <row r="97" spans="1:9" x14ac:dyDescent="0.25">
      <c r="A97" s="4" t="s">
        <v>9</v>
      </c>
      <c r="B97" s="9"/>
      <c r="C97" s="10"/>
      <c r="D97" s="10"/>
      <c r="E97" s="10"/>
      <c r="F97" s="10"/>
      <c r="G97" s="10"/>
      <c r="H97" s="10"/>
      <c r="I97" s="10"/>
    </row>
    <row r="98" spans="1:9" x14ac:dyDescent="0.25">
      <c r="A98" s="4" t="s">
        <v>104</v>
      </c>
      <c r="B98" s="9">
        <v>15840</v>
      </c>
      <c r="C98" s="9">
        <v>7920</v>
      </c>
      <c r="D98" s="9">
        <v>8579</v>
      </c>
      <c r="E98" s="11">
        <v>44057</v>
      </c>
      <c r="F98" s="11">
        <v>0</v>
      </c>
      <c r="G98" s="11">
        <v>0</v>
      </c>
      <c r="H98" s="11">
        <v>0</v>
      </c>
      <c r="I98" s="11">
        <v>0</v>
      </c>
    </row>
    <row r="99" spans="1:9" x14ac:dyDescent="0.25">
      <c r="A99" s="4" t="s">
        <v>105</v>
      </c>
      <c r="B99" s="9">
        <v>294344.82</v>
      </c>
      <c r="C99" s="9">
        <v>330155.06999999989</v>
      </c>
      <c r="D99" s="9">
        <v>320238</v>
      </c>
      <c r="E99" s="11">
        <v>362356</v>
      </c>
      <c r="F99" s="11">
        <v>314715</v>
      </c>
      <c r="G99" s="11">
        <v>257517</v>
      </c>
      <c r="H99" s="11">
        <v>259480</v>
      </c>
      <c r="I99" s="11">
        <v>203284</v>
      </c>
    </row>
    <row r="100" spans="1:9" x14ac:dyDescent="0.25">
      <c r="A100" s="14" t="s">
        <v>106</v>
      </c>
      <c r="B100" s="16">
        <f>SUM(B98:B99)</f>
        <v>310184.82</v>
      </c>
      <c r="C100" s="16">
        <f t="shared" ref="C100:I100" si="16">SUM(C98:C99)</f>
        <v>338075.06999999989</v>
      </c>
      <c r="D100" s="16">
        <f t="shared" si="16"/>
        <v>328817</v>
      </c>
      <c r="E100" s="16">
        <f t="shared" si="16"/>
        <v>406413</v>
      </c>
      <c r="F100" s="16">
        <f t="shared" si="16"/>
        <v>314715</v>
      </c>
      <c r="G100" s="16">
        <f t="shared" si="16"/>
        <v>257517</v>
      </c>
      <c r="H100" s="16">
        <f t="shared" si="16"/>
        <v>259480</v>
      </c>
      <c r="I100" s="16">
        <f t="shared" si="16"/>
        <v>203284</v>
      </c>
    </row>
    <row r="101" spans="1:9" x14ac:dyDescent="0.25">
      <c r="A101" s="4" t="s">
        <v>107</v>
      </c>
      <c r="B101" s="9"/>
      <c r="C101" s="10"/>
      <c r="D101" s="10"/>
      <c r="E101" s="10"/>
      <c r="F101" s="10"/>
      <c r="G101" s="10"/>
      <c r="H101" s="10"/>
      <c r="I101" s="10"/>
    </row>
    <row r="102" spans="1:9" x14ac:dyDescent="0.25">
      <c r="A102" s="4" t="s">
        <v>9</v>
      </c>
      <c r="B102" s="9"/>
      <c r="C102" s="10"/>
      <c r="D102" s="10"/>
      <c r="E102" s="10"/>
      <c r="F102" s="10"/>
      <c r="G102" s="10"/>
      <c r="H102" s="10"/>
      <c r="I102" s="10"/>
    </row>
    <row r="103" spans="1:9" x14ac:dyDescent="0.25">
      <c r="A103" s="4" t="s">
        <v>108</v>
      </c>
      <c r="B103" s="9">
        <v>8591130.5009243991</v>
      </c>
      <c r="C103" s="9">
        <v>8405601.3199831154</v>
      </c>
      <c r="D103" s="9">
        <v>8377684</v>
      </c>
      <c r="E103" s="11">
        <v>8072112</v>
      </c>
      <c r="F103" s="11">
        <v>7982796</v>
      </c>
      <c r="G103" s="11">
        <v>7315921</v>
      </c>
      <c r="H103" s="11">
        <v>7274293</v>
      </c>
      <c r="I103" s="11">
        <v>6931034</v>
      </c>
    </row>
    <row r="104" spans="1:9" x14ac:dyDescent="0.25">
      <c r="A104" s="4" t="s">
        <v>109</v>
      </c>
      <c r="B104" s="9">
        <v>2524197.2856026562</v>
      </c>
      <c r="C104" s="9">
        <v>2416120.6026414381</v>
      </c>
      <c r="D104" s="9">
        <v>2132958</v>
      </c>
      <c r="E104" s="11">
        <v>2145233</v>
      </c>
      <c r="F104" s="11">
        <v>2281528</v>
      </c>
      <c r="G104" s="11">
        <v>1737165</v>
      </c>
      <c r="H104" s="11">
        <v>1489188</v>
      </c>
      <c r="I104" s="11">
        <v>1517739</v>
      </c>
    </row>
    <row r="105" spans="1:9" x14ac:dyDescent="0.25">
      <c r="A105" s="4" t="s">
        <v>110</v>
      </c>
      <c r="B105" s="9">
        <v>-1333160.999999993</v>
      </c>
      <c r="C105" s="9">
        <v>-1180356.2648629714</v>
      </c>
      <c r="D105" s="9">
        <v>-1161052</v>
      </c>
      <c r="E105" s="11">
        <v>-1107875</v>
      </c>
      <c r="F105" s="11">
        <v>-1019248</v>
      </c>
      <c r="G105" s="11">
        <v>-899745</v>
      </c>
      <c r="H105" s="11">
        <v>-885741</v>
      </c>
      <c r="I105" s="11">
        <v>-802466</v>
      </c>
    </row>
    <row r="106" spans="1:9" x14ac:dyDescent="0.25">
      <c r="A106" s="4" t="s">
        <v>111</v>
      </c>
      <c r="B106" s="9">
        <v>5688673.4999999981</v>
      </c>
      <c r="C106" s="9">
        <v>4321730.7399999984</v>
      </c>
      <c r="D106" s="9">
        <v>3663402</v>
      </c>
      <c r="E106" s="11">
        <v>3574321</v>
      </c>
      <c r="F106" s="11">
        <v>3856029</v>
      </c>
      <c r="G106" s="11">
        <v>3203469</v>
      </c>
      <c r="H106" s="11">
        <v>3938854</v>
      </c>
      <c r="I106" s="11">
        <v>3527179</v>
      </c>
    </row>
    <row r="107" spans="1:9" x14ac:dyDescent="0.25">
      <c r="A107" s="4" t="s">
        <v>112</v>
      </c>
      <c r="B107" s="9">
        <v>469694.49999999919</v>
      </c>
      <c r="C107" s="9">
        <v>349450.38999999955</v>
      </c>
      <c r="D107" s="9">
        <v>307809</v>
      </c>
      <c r="E107" s="11">
        <v>284272</v>
      </c>
      <c r="F107" s="11">
        <v>251592</v>
      </c>
      <c r="G107" s="11">
        <v>256020</v>
      </c>
      <c r="H107" s="11">
        <v>161992</v>
      </c>
      <c r="I107" s="11">
        <v>48524</v>
      </c>
    </row>
    <row r="108" spans="1:9" x14ac:dyDescent="0.25">
      <c r="A108" s="4" t="s">
        <v>113</v>
      </c>
      <c r="B108" s="9">
        <v>1151571.2499999993</v>
      </c>
      <c r="C108" s="9">
        <v>851036.33055185433</v>
      </c>
      <c r="D108" s="9">
        <v>741490</v>
      </c>
      <c r="E108" s="11">
        <v>850868</v>
      </c>
      <c r="F108" s="11">
        <v>945343</v>
      </c>
      <c r="G108" s="11">
        <v>715000</v>
      </c>
      <c r="H108" s="11">
        <v>640921</v>
      </c>
      <c r="I108" s="11">
        <v>737920</v>
      </c>
    </row>
    <row r="109" spans="1:9" x14ac:dyDescent="0.25">
      <c r="A109" s="4" t="s">
        <v>114</v>
      </c>
      <c r="B109" s="9">
        <v>9373327.7499999944</v>
      </c>
      <c r="C109" s="9">
        <v>7660840.2299999949</v>
      </c>
      <c r="D109" s="9">
        <v>7268700</v>
      </c>
      <c r="E109" s="11">
        <v>7289154</v>
      </c>
      <c r="F109" s="11">
        <v>7386271</v>
      </c>
      <c r="G109" s="11">
        <v>7718807</v>
      </c>
      <c r="H109" s="11">
        <v>7750513</v>
      </c>
      <c r="I109" s="11">
        <v>8713078</v>
      </c>
    </row>
    <row r="110" spans="1:9" x14ac:dyDescent="0.25">
      <c r="A110" s="4" t="s">
        <v>115</v>
      </c>
      <c r="B110" s="9">
        <v>0</v>
      </c>
      <c r="C110" s="11" t="s">
        <v>64</v>
      </c>
      <c r="D110" s="11">
        <v>0</v>
      </c>
      <c r="E110" s="11" t="s">
        <v>64</v>
      </c>
      <c r="F110" s="11" t="s">
        <v>64</v>
      </c>
      <c r="G110" s="11" t="s">
        <v>64</v>
      </c>
      <c r="H110" s="11">
        <v>0</v>
      </c>
      <c r="I110" s="11">
        <v>0</v>
      </c>
    </row>
    <row r="111" spans="1:9" x14ac:dyDescent="0.25">
      <c r="A111" s="4" t="s">
        <v>116</v>
      </c>
      <c r="B111" s="9">
        <v>51213.499999999869</v>
      </c>
      <c r="C111" s="9">
        <v>263913.07999999978</v>
      </c>
      <c r="D111" s="9">
        <v>261630</v>
      </c>
      <c r="E111" s="11">
        <v>232727</v>
      </c>
      <c r="F111" s="11">
        <v>192918</v>
      </c>
      <c r="G111" s="11">
        <v>144172</v>
      </c>
      <c r="H111" s="11">
        <v>108994</v>
      </c>
      <c r="I111" s="11">
        <v>152301</v>
      </c>
    </row>
    <row r="112" spans="1:9" x14ac:dyDescent="0.25">
      <c r="A112" s="4" t="s">
        <v>117</v>
      </c>
      <c r="B112" s="9">
        <v>-249859</v>
      </c>
      <c r="C112" s="9">
        <v>-345969.37</v>
      </c>
      <c r="D112" s="9">
        <v>-266973</v>
      </c>
      <c r="E112" s="11">
        <v>-458752</v>
      </c>
      <c r="F112" s="11">
        <v>-472485</v>
      </c>
      <c r="G112" s="11">
        <v>-522117</v>
      </c>
      <c r="H112" s="11">
        <v>-449203</v>
      </c>
      <c r="I112" s="11">
        <v>-502396</v>
      </c>
    </row>
    <row r="113" spans="1:9" x14ac:dyDescent="0.25">
      <c r="A113" s="4" t="s">
        <v>118</v>
      </c>
      <c r="B113" s="9">
        <v>790.49999999999704</v>
      </c>
      <c r="C113" s="9">
        <v>395.25</v>
      </c>
      <c r="D113" s="9">
        <v>0</v>
      </c>
      <c r="E113" s="11">
        <v>0</v>
      </c>
      <c r="F113" s="11">
        <v>0</v>
      </c>
      <c r="G113" s="11">
        <v>2159</v>
      </c>
      <c r="H113" s="11">
        <v>13169</v>
      </c>
      <c r="I113" s="11">
        <v>44369</v>
      </c>
    </row>
    <row r="114" spans="1:9" x14ac:dyDescent="0.25">
      <c r="A114" s="4" t="s">
        <v>119</v>
      </c>
      <c r="B114" s="9">
        <v>391917.40445447614</v>
      </c>
      <c r="C114" s="9">
        <v>369022.36787276925</v>
      </c>
      <c r="D114" s="9">
        <v>468584</v>
      </c>
      <c r="E114" s="11">
        <v>483851</v>
      </c>
      <c r="F114" s="11">
        <v>453636</v>
      </c>
      <c r="G114" s="11">
        <v>471804</v>
      </c>
      <c r="H114" s="11">
        <v>430168</v>
      </c>
      <c r="I114" s="11">
        <v>403836</v>
      </c>
    </row>
    <row r="115" spans="1:9" x14ac:dyDescent="0.25">
      <c r="A115" s="4" t="s">
        <v>120</v>
      </c>
      <c r="B115" s="9">
        <v>602647</v>
      </c>
      <c r="C115" s="9">
        <v>699023.2799999998</v>
      </c>
      <c r="D115" s="9">
        <v>671492</v>
      </c>
      <c r="E115" s="11">
        <v>610651</v>
      </c>
      <c r="F115" s="11">
        <v>573232</v>
      </c>
      <c r="G115" s="11">
        <v>440190</v>
      </c>
      <c r="H115" s="11">
        <v>304135</v>
      </c>
      <c r="I115" s="11">
        <v>305748</v>
      </c>
    </row>
    <row r="116" spans="1:9" x14ac:dyDescent="0.25">
      <c r="A116" s="14" t="s">
        <v>18</v>
      </c>
      <c r="B116" s="16">
        <f>SUM(B103:B115)</f>
        <v>27262143.19098153</v>
      </c>
      <c r="C116" s="16">
        <f t="shared" ref="C116:I116" si="17">SUM(C103:C115)</f>
        <v>23810807.956186198</v>
      </c>
      <c r="D116" s="16">
        <f t="shared" si="17"/>
        <v>22465724</v>
      </c>
      <c r="E116" s="16">
        <f t="shared" si="17"/>
        <v>21976562</v>
      </c>
      <c r="F116" s="16">
        <f t="shared" si="17"/>
        <v>22431612</v>
      </c>
      <c r="G116" s="16">
        <f t="shared" si="17"/>
        <v>20582845</v>
      </c>
      <c r="H116" s="16">
        <f t="shared" si="17"/>
        <v>20777283</v>
      </c>
      <c r="I116" s="16">
        <f t="shared" si="17"/>
        <v>21076866</v>
      </c>
    </row>
    <row r="117" spans="1:9" x14ac:dyDescent="0.25">
      <c r="A117" s="4" t="s">
        <v>32</v>
      </c>
      <c r="B117" s="9"/>
      <c r="C117" s="10"/>
      <c r="D117" s="10"/>
      <c r="E117" s="10"/>
      <c r="F117" s="10"/>
      <c r="G117" s="10"/>
      <c r="H117" s="10"/>
      <c r="I117" s="10"/>
    </row>
    <row r="118" spans="1:9" x14ac:dyDescent="0.25">
      <c r="A118" s="4" t="s">
        <v>121</v>
      </c>
      <c r="B118" s="9">
        <v>474101.90999999968</v>
      </c>
      <c r="C118" s="9">
        <v>463030.66</v>
      </c>
      <c r="D118" s="9">
        <v>443491</v>
      </c>
      <c r="E118" s="11">
        <v>562270</v>
      </c>
      <c r="F118" s="11">
        <v>382094</v>
      </c>
      <c r="G118" s="11">
        <v>381010</v>
      </c>
      <c r="H118" s="11">
        <v>293337</v>
      </c>
      <c r="I118" s="11">
        <v>319970</v>
      </c>
    </row>
    <row r="119" spans="1:9" x14ac:dyDescent="0.25">
      <c r="A119" s="14" t="s">
        <v>122</v>
      </c>
      <c r="B119" s="16">
        <f>B116+B118</f>
        <v>27736245.10098153</v>
      </c>
      <c r="C119" s="16">
        <f t="shared" ref="C119:I119" si="18">C116+C118</f>
        <v>24273838.616186198</v>
      </c>
      <c r="D119" s="16">
        <f t="shared" si="18"/>
        <v>22909215</v>
      </c>
      <c r="E119" s="16">
        <f t="shared" si="18"/>
        <v>22538832</v>
      </c>
      <c r="F119" s="16">
        <f t="shared" si="18"/>
        <v>22813706</v>
      </c>
      <c r="G119" s="16">
        <f t="shared" si="18"/>
        <v>20963855</v>
      </c>
      <c r="H119" s="16">
        <f t="shared" si="18"/>
        <v>21070620</v>
      </c>
      <c r="I119" s="16">
        <f t="shared" si="18"/>
        <v>21396836</v>
      </c>
    </row>
    <row r="120" spans="1:9" x14ac:dyDescent="0.25">
      <c r="A120" s="14" t="s">
        <v>185</v>
      </c>
      <c r="B120" s="16">
        <f>SUM(B119,B100,B95,B88,B80,B58,B45,B20)</f>
        <v>225992002.71539682</v>
      </c>
      <c r="C120" s="16">
        <f>SUM(C119,C100,C95,C88,C80,C58,C45,C20)</f>
        <v>202913151.04234657</v>
      </c>
      <c r="D120" s="16">
        <f t="shared" ref="D120:I120" si="19">SUM(D119,D100,D95,D88,D80,D58,D45,D20)</f>
        <v>185565127</v>
      </c>
      <c r="E120" s="16">
        <f t="shared" si="19"/>
        <v>212509944</v>
      </c>
      <c r="F120" s="16">
        <f t="shared" si="19"/>
        <v>215746855</v>
      </c>
      <c r="G120" s="16">
        <f t="shared" si="19"/>
        <v>192550015</v>
      </c>
      <c r="H120" s="16">
        <f t="shared" si="19"/>
        <v>174992121</v>
      </c>
      <c r="I120" s="16">
        <f t="shared" si="19"/>
        <v>214724979</v>
      </c>
    </row>
  </sheetData>
  <mergeCells count="1">
    <mergeCell ref="B4:I4"/>
  </mergeCells>
  <pageMargins left="0.7" right="0.7" top="0.75" bottom="0.75" header="0.3" footer="0.3"/>
  <pageSetup scale="64" orientation="portrait" r:id="rId1"/>
  <headerFooter>
    <oddHeader>&amp;R&amp;"Times New Roman,Bold"&amp;12Case No. 2020-00350
Attachment to Response to Kroger-2 Question No. 9
Page &amp;P of &amp;N
Garrett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5" ma:contentTypeDescription="Create a new document." ma:contentTypeScope="" ma:versionID="eae1364508315b2920f79f01a5d5b329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abcc0630d2075f4119cf8416546f338e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009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Kroger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4965806D-0353-4413-B073-FD2E61129981}"/>
</file>

<file path=customXml/itemProps2.xml><?xml version="1.0" encoding="utf-8"?>
<ds:datastoreItem xmlns:ds="http://schemas.openxmlformats.org/officeDocument/2006/customXml" ds:itemID="{E29CBEAF-670A-4946-96CC-73A2A1E10ADD}"/>
</file>

<file path=customXml/itemProps3.xml><?xml version="1.0" encoding="utf-8"?>
<ds:datastoreItem xmlns:ds="http://schemas.openxmlformats.org/officeDocument/2006/customXml" ds:itemID="{006D4B3C-DCFE-4A78-ACFC-8B038518A095}"/>
</file>

<file path=customXml/itemProps4.xml><?xml version="1.0" encoding="utf-8"?>
<ds:datastoreItem xmlns:ds="http://schemas.openxmlformats.org/officeDocument/2006/customXml" ds:itemID="{6CBA15AD-1DF3-4B82-AD81-819A1B6B36B4}"/>
</file>

<file path=customXml/itemProps5.xml><?xml version="1.0" encoding="utf-8"?>
<ds:datastoreItem xmlns:ds="http://schemas.openxmlformats.org/officeDocument/2006/customXml" ds:itemID="{0A2F4282-E120-4855-9B20-252E088FB5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Final LGE - Electric</vt:lpstr>
      <vt:lpstr>Final LGE - Gas</vt:lpstr>
      <vt:lpstr>'Final LGE - Electric'!Print_Area</vt:lpstr>
      <vt:lpstr>'Final LGE - Gas'!Print_Area</vt:lpstr>
      <vt:lpstr>'Final LGE - Electric'!Print_Titles</vt:lpstr>
      <vt:lpstr>'Final LGE - Gas'!Print_Titles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2021-02-08T18:27:13Z</dcterms:created>
  <dcterms:modified xsi:type="dcterms:W3CDTF">2021-02-08T18:28:07Z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2021-02-08T18:28:02Z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de39bd25-6815-40f2-8899-93a20c4d6fae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