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4010"/>
  </bookViews>
  <sheets>
    <sheet name="LGE Electric-06302020-Rpt" sheetId="1" r:id="rId1"/>
  </sheets>
  <definedNames>
    <definedName name="_xlnm._FilterDatabase" localSheetId="0" hidden="1">'LGE Electric-06302020-Rpt'!$A$9:$U$354</definedName>
    <definedName name="_xlnm.Print_Area" localSheetId="0">'LGE Electric-06302020-Rpt'!$A$1:$U$363</definedName>
    <definedName name="_xlnm.Print_Titles" localSheetId="0">'LGE Electric-06302020-Rpt'!$1:$11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0" i="1" l="1"/>
  <c r="O320" i="1"/>
  <c r="M320" i="1"/>
  <c r="K320" i="1"/>
  <c r="S320" i="1" l="1"/>
  <c r="Q312" i="1"/>
  <c r="S312" i="1" s="1"/>
  <c r="O312" i="1"/>
  <c r="M312" i="1"/>
  <c r="K312" i="1"/>
  <c r="K163" i="1" l="1"/>
  <c r="M163" i="1"/>
  <c r="O163" i="1"/>
  <c r="Q163" i="1"/>
  <c r="S163" i="1" s="1"/>
  <c r="U163" i="1" l="1"/>
  <c r="K66" i="1" l="1"/>
  <c r="O66" i="1"/>
  <c r="M66" i="1"/>
  <c r="Q66" i="1"/>
  <c r="M58" i="1" l="1"/>
  <c r="O58" i="1"/>
  <c r="Q58" i="1"/>
  <c r="K58" i="1"/>
  <c r="S58" i="1" l="1"/>
  <c r="U58" i="1"/>
  <c r="K347" i="1" l="1"/>
  <c r="M347" i="1"/>
  <c r="O324" i="1" l="1"/>
  <c r="O140" i="1"/>
  <c r="M140" i="1"/>
  <c r="O129" i="1"/>
  <c r="K129" i="1"/>
  <c r="O124" i="1"/>
  <c r="K124" i="1"/>
  <c r="O119" i="1"/>
  <c r="K119" i="1"/>
  <c r="M246" i="1" l="1"/>
  <c r="M324" i="1"/>
  <c r="K324" i="1"/>
  <c r="Q324" i="1"/>
  <c r="M42" i="1"/>
  <c r="O42" i="1"/>
  <c r="K42" i="1"/>
  <c r="Q42" i="1"/>
  <c r="S42" i="1" s="1"/>
  <c r="O264" i="1"/>
  <c r="O31" i="1"/>
  <c r="M264" i="1"/>
  <c r="M31" i="1"/>
  <c r="Q31" i="1"/>
  <c r="K31" i="1"/>
  <c r="Q264" i="1"/>
  <c r="K264" i="1"/>
  <c r="Q140" i="1"/>
  <c r="K140" i="1"/>
  <c r="O204" i="1"/>
  <c r="O246" i="1"/>
  <c r="M129" i="1"/>
  <c r="M168" i="1"/>
  <c r="M119" i="1"/>
  <c r="M124" i="1"/>
  <c r="O76" i="1"/>
  <c r="K168" i="1"/>
  <c r="O189" i="1"/>
  <c r="K204" i="1"/>
  <c r="K246" i="1"/>
  <c r="O280" i="1"/>
  <c r="O302" i="1"/>
  <c r="M91" i="1"/>
  <c r="Q168" i="1"/>
  <c r="Q204" i="1"/>
  <c r="Q246" i="1"/>
  <c r="S246" i="1" s="1"/>
  <c r="Q76" i="1"/>
  <c r="Q302" i="1"/>
  <c r="S302" i="1" s="1"/>
  <c r="O168" i="1"/>
  <c r="O91" i="1"/>
  <c r="M204" i="1"/>
  <c r="Q280" i="1"/>
  <c r="Q91" i="1"/>
  <c r="K76" i="1"/>
  <c r="K189" i="1"/>
  <c r="K280" i="1"/>
  <c r="K302" i="1"/>
  <c r="Q189" i="1"/>
  <c r="S189" i="1" s="1"/>
  <c r="K91" i="1"/>
  <c r="M76" i="1"/>
  <c r="M189" i="1"/>
  <c r="M280" i="1"/>
  <c r="M302" i="1"/>
  <c r="K135" i="1"/>
  <c r="O103" i="1"/>
  <c r="Q124" i="1"/>
  <c r="S124" i="1" s="1"/>
  <c r="K225" i="1"/>
  <c r="Q119" i="1"/>
  <c r="S119" i="1" s="1"/>
  <c r="Q135" i="1"/>
  <c r="M225" i="1"/>
  <c r="Q129" i="1"/>
  <c r="S129" i="1" s="1"/>
  <c r="K103" i="1"/>
  <c r="K114" i="1"/>
  <c r="O225" i="1"/>
  <c r="O135" i="1"/>
  <c r="M114" i="1"/>
  <c r="Q225" i="1"/>
  <c r="Q114" i="1"/>
  <c r="M103" i="1"/>
  <c r="M135" i="1"/>
  <c r="Q103" i="1"/>
  <c r="S103" i="1" s="1"/>
  <c r="O114" i="1"/>
  <c r="S264" i="1" l="1"/>
  <c r="S76" i="1"/>
  <c r="S324" i="1"/>
  <c r="S114" i="1"/>
  <c r="S135" i="1"/>
  <c r="S91" i="1"/>
  <c r="S204" i="1"/>
  <c r="S225" i="1"/>
  <c r="S280" i="1"/>
  <c r="S140" i="1"/>
  <c r="S31" i="1"/>
  <c r="Q266" i="1"/>
  <c r="O266" i="1"/>
  <c r="M266" i="1"/>
  <c r="K266" i="1"/>
  <c r="K105" i="1"/>
  <c r="U189" i="1"/>
  <c r="U204" i="1"/>
  <c r="U264" i="1"/>
  <c r="U91" i="1"/>
  <c r="U246" i="1"/>
  <c r="U31" i="1"/>
  <c r="U76" i="1"/>
  <c r="K142" i="1"/>
  <c r="O105" i="1"/>
  <c r="M105" i="1"/>
  <c r="O142" i="1"/>
  <c r="M142" i="1"/>
  <c r="U129" i="1"/>
  <c r="U103" i="1"/>
  <c r="U225" i="1"/>
  <c r="U135" i="1"/>
  <c r="U140" i="1"/>
  <c r="U119" i="1"/>
  <c r="U114" i="1"/>
  <c r="Q142" i="1"/>
  <c r="U124" i="1"/>
  <c r="S266" i="1" l="1"/>
  <c r="S142" i="1"/>
  <c r="O326" i="1"/>
  <c r="K326" i="1"/>
  <c r="K349" i="1" s="1"/>
  <c r="M326" i="1"/>
  <c r="O349" i="1" l="1"/>
  <c r="M349" i="1"/>
  <c r="Q105" i="1" l="1"/>
  <c r="S105" i="1" s="1"/>
  <c r="Q326" i="1" l="1"/>
  <c r="S326" i="1" s="1"/>
  <c r="Q349" i="1" l="1"/>
</calcChain>
</file>

<file path=xl/sharedStrings.xml><?xml version="1.0" encoding="utf-8"?>
<sst xmlns="http://schemas.openxmlformats.org/spreadsheetml/2006/main" count="725" uniqueCount="261">
  <si>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</si>
  <si>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</si>
  <si>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</si>
  <si>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</si>
  <si>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</si>
  <si>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</si>
  <si>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</si>
  <si>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</si>
  <si>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</si>
  <si>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</si>
  <si>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</si>
  <si>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</si>
  <si>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</si>
  <si>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</si>
  <si>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</si>
  <si>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</si>
  <si>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</si>
  <si>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</si>
  <si>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</si>
  <si>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</si>
  <si>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</si>
  <si>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</si>
  <si>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</si>
  <si>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</si>
  <si>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</si>
  <si>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</si>
  <si>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</si>
  <si>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</si>
  <si>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</si>
  <si>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</si>
  <si>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</si>
  <si>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</si>
  <si>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</si>
  <si>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>TOTAL ACCOUNT 316 - MISCELLANEOUS PLANT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</si>
  <si>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</si>
  <si>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</si>
  <si>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</si>
  <si>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</si>
  <si>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</si>
  <si>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</si>
  <si>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</si>
  <si>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</si>
  <si>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</si>
  <si>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STATION EQUIPMENT                             </t>
  </si>
  <si>
    <t xml:space="preserve">OVERHEAD CONDUCTORS AND DEVICES               </t>
  </si>
  <si>
    <t xml:space="preserve">    TOTAL TRANSMISSION PLANT </t>
  </si>
  <si>
    <t xml:space="preserve">DISTRIBUTION PLANT </t>
  </si>
  <si>
    <t xml:space="preserve">UNDERGROUND CONDUCTORS AND DEVICES            </t>
  </si>
  <si>
    <t xml:space="preserve">LINE TRANSFORMERS                             </t>
  </si>
  <si>
    <t xml:space="preserve">METERS                                       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</si>
  <si>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</si>
  <si>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</si>
  <si>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</si>
  <si>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</si>
  <si>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</si>
  <si>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LAND</t>
  </si>
  <si>
    <t xml:space="preserve">LAND </t>
  </si>
  <si>
    <t xml:space="preserve">    TOTAL NONDEPRECIABLE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</si>
  <si>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</si>
  <si>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</si>
  <si>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</si>
  <si>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</si>
  <si>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</si>
  <si>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</si>
  <si>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</si>
  <si>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</si>
  <si>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</si>
  <si>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</si>
  <si>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</si>
  <si>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</si>
  <si>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</si>
  <si>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</si>
  <si>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</si>
  <si>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</si>
  <si>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>HYDROELECTRIC PRODUCTION PLANT</t>
  </si>
  <si>
    <t xml:space="preserve">  OHIO FALLS - NON-PROJECT </t>
  </si>
  <si>
    <t xml:space="preserve">  OHIO FALLS - PROJECT 289 </t>
  </si>
  <si>
    <t xml:space="preserve">  OHIO FALLS - PROJECT 289         </t>
  </si>
  <si>
    <t>ACCESSORY ELECTRIC EQUIPMENT</t>
  </si>
  <si>
    <t xml:space="preserve">  OHIO FALLS - PROJECT 289  </t>
  </si>
  <si>
    <t xml:space="preserve">  OHIO FALLS - NON-PROJECT         </t>
  </si>
  <si>
    <t xml:space="preserve">  CANE RUN GT 11                           </t>
  </si>
  <si>
    <t xml:space="preserve">FUEL HOLDERS, PRODUCERS AND ACCESSORIES    </t>
  </si>
  <si>
    <t xml:space="preserve">  TRIMBLE COUNTY CT PIPELINE               </t>
  </si>
  <si>
    <t xml:space="preserve">PRIME MOVERS                 </t>
  </si>
  <si>
    <t xml:space="preserve">GENERATORS                                 </t>
  </si>
  <si>
    <t xml:space="preserve">STRUCTURES AND IMPROVEMENTS       </t>
  </si>
  <si>
    <t xml:space="preserve">STATION EQUIPMENT                 </t>
  </si>
  <si>
    <t xml:space="preserve">TOWERS AND FIXTURES               </t>
  </si>
  <si>
    <t xml:space="preserve">POLES AND FIXTURES                </t>
  </si>
  <si>
    <t xml:space="preserve">OVERHEAD CONDUCTORS AND DEVICES   </t>
  </si>
  <si>
    <t xml:space="preserve">UNDERGROUND CONDUIT               </t>
  </si>
  <si>
    <t>UNDERGROUND CONDUCTORS AND DEVICES</t>
  </si>
  <si>
    <t xml:space="preserve">SERVICES - UNDERGROUND                        </t>
  </si>
  <si>
    <t xml:space="preserve">SERVICES - OVERHEAD                           </t>
  </si>
  <si>
    <t xml:space="preserve">STREET LIGHTING AND SIGNAL SYSTEMS - OVERHEAD </t>
  </si>
  <si>
    <t xml:space="preserve">TOOLS, SHOP AND GARAGE EQUIPMENT   </t>
  </si>
  <si>
    <t xml:space="preserve">    TOTAL DEPRECIABLE PLANT </t>
  </si>
  <si>
    <t xml:space="preserve">DEPRECIABLE PLANT </t>
  </si>
  <si>
    <t>TOTAL ACCOUNT 331 - STRUCTURES AND IMPROVEMENTS</t>
  </si>
  <si>
    <t>TOTAL ACCOUNT 334 - ACCESSORY ELECTRIC EQUIPMENT</t>
  </si>
  <si>
    <t xml:space="preserve">    TOTAL HYDROELECTRIC PRODUCTION PLANT </t>
  </si>
  <si>
    <t>STREET LIGHTING AND SIGNAL SYSTEMS - UNDERGROUND</t>
  </si>
  <si>
    <t>ORGANIZATION</t>
  </si>
  <si>
    <t>*</t>
  </si>
  <si>
    <t>TOTAL ACCOUNT 342 - FUEL HOLDERS, PRODUCERS AND ACCESSORIES</t>
  </si>
  <si>
    <t xml:space="preserve">  ZORN AND RIVER ROAD GAS TURBINE</t>
  </si>
  <si>
    <t>TOTAL ACCOUNT 343 - PRIME MOVERS</t>
  </si>
  <si>
    <t>ELECTRIC PLANT</t>
  </si>
  <si>
    <t xml:space="preserve">          </t>
  </si>
  <si>
    <t>80-S4</t>
  </si>
  <si>
    <t>50-R3</t>
  </si>
  <si>
    <t>60-S3</t>
  </si>
  <si>
    <t>55-R2.5</t>
  </si>
  <si>
    <t>35-R1.5</t>
  </si>
  <si>
    <t xml:space="preserve">STRUCTURES AND IMPROVEMENTS                    </t>
  </si>
  <si>
    <t xml:space="preserve">UNDERGROUND CONDUIT                            </t>
  </si>
  <si>
    <t xml:space="preserve">  RIVERPORT DISTRIBUTION CENTER</t>
  </si>
  <si>
    <t xml:space="preserve">  CANE RUN CC 7</t>
  </si>
  <si>
    <t>METERS - AMS</t>
  </si>
  <si>
    <t>COMMUNICATION EQUIPMENT - DSM</t>
  </si>
  <si>
    <t xml:space="preserve">BOILER PLANT EQUIPMENT - ASH PONDS </t>
  </si>
  <si>
    <t>TOTAL ACCOUNT 312.1 - BOILER PLANT EQUIPMENT - ASH PONDS</t>
  </si>
  <si>
    <t>**</t>
  </si>
  <si>
    <t>LIFE SPAN PROCEDURE IS USED.  CURVE SHOWN IS INTERIM SURVIVOR CURVE</t>
  </si>
  <si>
    <t xml:space="preserve">STRUCTURES AND IMPROVEMENTS - RETIRED PLANT            </t>
  </si>
  <si>
    <t>TOTAL ACCOUNT 311.2 - STRUCTURES AND IMPROVEMENTS - RETIRED PLANT</t>
  </si>
  <si>
    <t xml:space="preserve">  PADDY'S RUN CT PIPELINE</t>
  </si>
  <si>
    <t xml:space="preserve">  PADDY'S RUN GENERATOR 11                 </t>
  </si>
  <si>
    <t xml:space="preserve">  PADDY'S RUN GENERATOR 12                 </t>
  </si>
  <si>
    <t xml:space="preserve">  PADDY'S RUN GENERATOR 13                  </t>
  </si>
  <si>
    <t xml:space="preserve">  TRIMBLE COUNTY TRAINING CENTER</t>
  </si>
  <si>
    <t xml:space="preserve">PROBABLE </t>
  </si>
  <si>
    <t>RETIREMENT</t>
  </si>
  <si>
    <t>DATE</t>
  </si>
  <si>
    <t>(2)</t>
  </si>
  <si>
    <t>METERS - CT AND PT</t>
  </si>
  <si>
    <t xml:space="preserve">  BROWN SOLAR</t>
  </si>
  <si>
    <t xml:space="preserve">  TRIMBLE COUNTY CT 5      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</si>
  <si>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</si>
  <si>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</si>
  <si>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</si>
  <si>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</si>
  <si>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</si>
  <si>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6</t>
  </si>
  <si>
    <t xml:space="preserve">  BROWN CT 7</t>
  </si>
  <si>
    <t xml:space="preserve">  BROWN CT 5</t>
  </si>
  <si>
    <t xml:space="preserve">  PADDY'S RUN GENERATOR 13                 </t>
  </si>
  <si>
    <t xml:space="preserve">  PADDY'S RUN GENERATOR 12</t>
  </si>
  <si>
    <t xml:space="preserve">  PADDY'S RUN GENERATOR 13</t>
  </si>
  <si>
    <t xml:space="preserve">  TRIMBLE COUNTY CT 5</t>
  </si>
  <si>
    <t xml:space="preserve">  TRIMBLE COUNTY UNIT 1 </t>
  </si>
  <si>
    <t xml:space="preserve">  TRIMBLE COUNTY UNIT 2</t>
  </si>
  <si>
    <t xml:space="preserve">  TRIMBLE COUNTY UNIT 1    </t>
  </si>
  <si>
    <t xml:space="preserve">  TRIMBLE COUNTY UNIT 2    </t>
  </si>
  <si>
    <t xml:space="preserve">  TRIMBLE COUNTY UNIT 1       </t>
  </si>
  <si>
    <t xml:space="preserve">  TRIMBLE COUNTY UNIT 2      </t>
  </si>
  <si>
    <t xml:space="preserve">  TRIMBLE COUNTY UNIT 1 ASH POND</t>
  </si>
  <si>
    <t xml:space="preserve">  OTHER SOLAR</t>
  </si>
  <si>
    <t>METERS - AMI</t>
  </si>
  <si>
    <t>INSTALLATIONS ON CUSTOMERS' PREMISES - EV CHARGING STATIONS</t>
  </si>
  <si>
    <t xml:space="preserve">  SIMPSONVILLE SOLAR</t>
  </si>
  <si>
    <t>LAND - ECR 2011</t>
  </si>
  <si>
    <t>ARO STEAM PRODUCTION (EQUIPMENT)</t>
  </si>
  <si>
    <t>ARO STEAM PRODUCTION (CCR)</t>
  </si>
  <si>
    <t>ARO HYDRAULIC PRODUCTION</t>
  </si>
  <si>
    <t>ARO OTHER PRODUCTION (L/B)</t>
  </si>
  <si>
    <t>ARO OTHER PRODUCTION (EQUIPMENT)</t>
  </si>
  <si>
    <t>ARO TRANSMISSION (L/B)</t>
  </si>
  <si>
    <t>ARO TRANSMISSION (EQUIPMENT)</t>
  </si>
  <si>
    <t>ARO DISTRIBUTION (L/B)</t>
  </si>
  <si>
    <t>ARO DISTRIBUTION (EQUIPMENT)</t>
  </si>
  <si>
    <t>TOTAL ACCOUNT 341.2 - STRUCTURES AND IMPROVEMENTS</t>
  </si>
  <si>
    <t xml:space="preserve">  MILL CREEK UNIT 1 ASH POND</t>
  </si>
  <si>
    <t xml:space="preserve">  TRIMBLE COUNTY UNIT 2 ASH POND</t>
  </si>
  <si>
    <t>ANNUAL DEPRECIATION EXPENSE SHOWN WILL BE BOOKED UNTIL JULY 1, 2021,THEN THE FOLLOWING RATE WILL BE APPLIED UNTIL THE END OF THE LIFE FOR THE ASH POND</t>
  </si>
  <si>
    <t>ASH POND LOCATION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</si>
  <si>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</si>
  <si>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</si>
  <si>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</si>
  <si>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</si>
  <si>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</si>
  <si>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</si>
  <si>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</si>
  <si>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AND UNIT 5 SCRUBBER</t>
  </si>
  <si>
    <t xml:space="preserve">  CANE RUN UNIT 6 AND UNIT 6 SCRUBBER</t>
  </si>
  <si>
    <t xml:space="preserve">  MILL CREEK UNIT 1 </t>
  </si>
  <si>
    <t xml:space="preserve">  TRIMBLE COUNTY UNIT 2 </t>
  </si>
  <si>
    <t>RESERVOIRS, DAMS AND WATERWAYS</t>
  </si>
  <si>
    <t>TOTAL ACCOUNT 332 - RESERVOIRS, DAMS AND WATERWAYS</t>
  </si>
  <si>
    <t>WATER WHEELS, TURBINES AND GENERATORS</t>
  </si>
  <si>
    <t>TOTAL ACCOUNT 333 - WATER WHEELS, TURBINES AND GENERATORS</t>
  </si>
  <si>
    <t>MISCELLANEOUS POWER PLANT EQUIPMENT</t>
  </si>
  <si>
    <t>TOTAL ACCOUNT 335 - MISCELLANEOUS POWER PLANT EQUIPMENT</t>
  </si>
  <si>
    <t>ROADS, RAILROADS AND BRIDGES</t>
  </si>
  <si>
    <t>TOTAL ACCOUNT 336 - ROADS, RAILROADS AND BRIDGES</t>
  </si>
  <si>
    <t xml:space="preserve">  CANE RUN PIPELINE</t>
  </si>
  <si>
    <t xml:space="preserve">MISCELLANEOUS POWER PLANT EQUIPMENT                 </t>
  </si>
  <si>
    <t>TOTAL ACCOUNT 346 - MISCELLANEOUS POWER PLANT EQUIPMENT</t>
  </si>
  <si>
    <t xml:space="preserve">LAND RIGHTS              </t>
  </si>
  <si>
    <t>95-R2.5</t>
  </si>
  <si>
    <t>57-R1</t>
  </si>
  <si>
    <t>100-S4</t>
  </si>
  <si>
    <t>62-R2</t>
  </si>
  <si>
    <t>70-R3</t>
  </si>
  <si>
    <t>43-R2.5</t>
  </si>
  <si>
    <t>95-R2</t>
  </si>
  <si>
    <t>90-R2.5</t>
  </si>
  <si>
    <t>80-R3</t>
  </si>
  <si>
    <t>80-R4</t>
  </si>
  <si>
    <t>60-R4</t>
  </si>
  <si>
    <t>40-S3</t>
  </si>
  <si>
    <t>25-S2.5</t>
  </si>
  <si>
    <t>50-S2.5</t>
  </si>
  <si>
    <t>45-R2.5</t>
  </si>
  <si>
    <t>55-R4</t>
  </si>
  <si>
    <t>40-R2.5</t>
  </si>
  <si>
    <t>75-R4</t>
  </si>
  <si>
    <t>65-R2</t>
  </si>
  <si>
    <t>60-R1.5</t>
  </si>
  <si>
    <t>60-R2</t>
  </si>
  <si>
    <t>55-S3</t>
  </si>
  <si>
    <t>50-S0.5</t>
  </si>
  <si>
    <t>52-R1</t>
  </si>
  <si>
    <t>56-R1.5</t>
  </si>
  <si>
    <t>52-R1.5</t>
  </si>
  <si>
    <t>75-S4</t>
  </si>
  <si>
    <t>58-R3</t>
  </si>
  <si>
    <t>47-R3</t>
  </si>
  <si>
    <t>47-S2</t>
  </si>
  <si>
    <t>65-R2.5</t>
  </si>
  <si>
    <t>37-R1.5</t>
  </si>
  <si>
    <t>15-S0.5</t>
  </si>
  <si>
    <t>15-S2.5</t>
  </si>
  <si>
    <t>18-S3</t>
  </si>
  <si>
    <t>10-S3</t>
  </si>
  <si>
    <t>14-S2</t>
  </si>
  <si>
    <t>13-R2</t>
  </si>
  <si>
    <t>23-S2.5</t>
  </si>
  <si>
    <t>25-SQ</t>
  </si>
  <si>
    <t>22-S1</t>
  </si>
  <si>
    <t>23-S1</t>
  </si>
  <si>
    <t>10-SQ</t>
  </si>
  <si>
    <t>LOUISVILLE GAS AND ELECTRIC COMPANY</t>
  </si>
  <si>
    <t>TRANSPORTATION EQUIPMENT</t>
  </si>
  <si>
    <t>CARS AND LIGHT TRUCKS</t>
  </si>
  <si>
    <t>HEAVY TRUCKS AND OTHER</t>
  </si>
  <si>
    <t>TRAILERS</t>
  </si>
  <si>
    <t>TOTAL TRANSPORTATION EQUIPMENT</t>
  </si>
  <si>
    <t>POWER OPERATED EQUIPMENT</t>
  </si>
  <si>
    <t>LARGE MACHINERY</t>
  </si>
  <si>
    <t>OTHER</t>
  </si>
  <si>
    <t>TOTAL POWER OPERATED EQUIPMENT</t>
  </si>
  <si>
    <t>AND CALCULATED ANNUAL DEPRECIATION ACCRUALS RELATED TO ELECTRIC PLANT AS OF JUNE 30, 2020</t>
  </si>
  <si>
    <t xml:space="preserve">MISCELLANEOUS POWER PLANT EQUIPMENT </t>
  </si>
  <si>
    <t xml:space="preserve">POLES, TOWERS AND FIXTURES                   </t>
  </si>
  <si>
    <t>TABLE 1.  SUMMARY OF ESTIMATED SURVIVOR CURVES, NET SALVAGE PERCENT, ORIGINAL COST, BOOK DEPRECIATION RESERVE</t>
  </si>
  <si>
    <t>FULLY ACCRUED</t>
  </si>
  <si>
    <t xml:space="preserve">-     </t>
  </si>
  <si>
    <t>***</t>
  </si>
  <si>
    <t>NEW AMI SOFTWARE RELATED ASSETS PLACED IN SERVICE AFTER JUNE 30, 2020 WILL HAVE A LIFE OF 15 YEARS AND A RATE OF 6.67%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</si>
</sst>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_);\(0\)"/>
    <numFmt numFmtId="166" formatCode="[$-409]mmmm\ d\,\ yyyy;@"/>
    <numFmt numFmtId="167" formatCode="mm\-yyyy"/>
    <numFmt numFmtId="168" formatCode="_(* #,##0.0_);_(* \(#,##0.0\);_(* &quot;-&quot;?_);_(@_)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120">
    <xf numFmtId="0" fontId="0" fillId="0" borderId="0" xfId="0" applyAlignment="1"/>
    <xf numFmtId="0" fontId="0" fillId="0" borderId="0" xfId="0"/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2" fontId="0" fillId="0" borderId="0" xfId="0" applyNumberFormat="1" applyFill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39" fontId="1" fillId="0" borderId="0" xfId="2" applyNumberFormat="1" applyFont="1" applyFill="1"/>
    <xf numFmtId="3" fontId="0" fillId="0" borderId="0" xfId="0" applyNumberFormat="1" applyFill="1"/>
    <xf numFmtId="39" fontId="1" fillId="0" borderId="3" xfId="2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centerContinuous"/>
    </xf>
    <xf numFmtId="0" fontId="0" fillId="0" borderId="0" xfId="0" applyFont="1" applyFill="1" applyAlignment="1"/>
    <xf numFmtId="39" fontId="11" fillId="0" borderId="0" xfId="2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2" applyFont="1" applyFill="1"/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Fill="1" applyAlignment="1">
      <alignment horizontal="right"/>
    </xf>
    <xf numFmtId="39" fontId="1" fillId="0" borderId="0" xfId="2" applyNumberFormat="1" applyFont="1" applyFill="1" applyBorder="1"/>
    <xf numFmtId="2" fontId="0" fillId="0" borderId="0" xfId="0" applyNumberFormat="1" applyFill="1" applyAlignment="1">
      <alignment horizontal="right"/>
    </xf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3" xfId="2" applyNumberFormat="1" applyFont="1" applyFill="1" applyBorder="1"/>
    <xf numFmtId="37" fontId="0" fillId="0" borderId="3" xfId="0" applyNumberFormat="1" applyFill="1" applyBorder="1"/>
    <xf numFmtId="37" fontId="0" fillId="0" borderId="0" xfId="0" applyNumberFormat="1" applyFill="1" applyBorder="1"/>
    <xf numFmtId="37" fontId="1" fillId="0" borderId="0" xfId="2" applyNumberFormat="1" applyFont="1" applyFill="1" applyBorder="1"/>
    <xf numFmtId="0" fontId="11" fillId="0" borderId="0" xfId="0" applyFont="1" applyFill="1" applyAlignment="1"/>
    <xf numFmtId="37" fontId="4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167" fontId="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0" fontId="0" fillId="0" borderId="0" xfId="0" applyFill="1" applyBorder="1" applyAlignment="1"/>
    <xf numFmtId="0" fontId="1" fillId="0" borderId="0" xfId="0" applyFont="1" applyFill="1"/>
    <xf numFmtId="0" fontId="1" fillId="0" borderId="0" xfId="2" applyFont="1" applyFill="1" applyBorder="1"/>
    <xf numFmtId="39" fontId="9" fillId="0" borderId="0" xfId="2" applyNumberFormat="1" applyFont="1" applyFill="1"/>
    <xf numFmtId="0" fontId="4" fillId="0" borderId="0" xfId="0" applyFont="1" applyFill="1" applyAlignment="1"/>
    <xf numFmtId="37" fontId="9" fillId="0" borderId="0" xfId="2" applyNumberFormat="1" applyFont="1" applyFill="1"/>
    <xf numFmtId="0" fontId="2" fillId="0" borderId="3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37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39" fontId="11" fillId="0" borderId="3" xfId="2" applyNumberFormat="1" applyFont="1" applyFill="1" applyBorder="1"/>
    <xf numFmtId="37" fontId="11" fillId="0" borderId="3" xfId="0" applyNumberFormat="1" applyFont="1" applyFill="1" applyBorder="1" applyAlignment="1"/>
    <xf numFmtId="0" fontId="5" fillId="0" borderId="0" xfId="0" applyNumberFormat="1" applyFont="1" applyFill="1" applyAlignment="1"/>
    <xf numFmtId="0" fontId="0" fillId="0" borderId="1" xfId="0" applyFill="1" applyBorder="1"/>
    <xf numFmtId="2" fontId="0" fillId="0" borderId="0" xfId="0" applyNumberFormat="1" applyFill="1" applyAlignment="1"/>
    <xf numFmtId="0" fontId="7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39" fontId="9" fillId="0" borderId="3" xfId="2" applyNumberFormat="1" applyFont="1" applyFill="1" applyBorder="1"/>
    <xf numFmtId="37" fontId="4" fillId="0" borderId="3" xfId="0" applyNumberFormat="1" applyFont="1" applyFill="1" applyBorder="1" applyAlignment="1"/>
    <xf numFmtId="3" fontId="4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 applyAlignment="1"/>
    <xf numFmtId="4" fontId="4" fillId="0" borderId="2" xfId="0" applyNumberFormat="1" applyFont="1" applyFill="1" applyBorder="1" applyAlignment="1"/>
    <xf numFmtId="37" fontId="4" fillId="0" borderId="2" xfId="0" applyNumberFormat="1" applyFont="1" applyFill="1" applyBorder="1" applyAlignment="1"/>
    <xf numFmtId="4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0" fontId="1" fillId="0" borderId="0" xfId="0" applyNumberFormat="1" applyFont="1" applyFill="1"/>
    <xf numFmtId="0" fontId="1" fillId="0" borderId="0" xfId="0" applyFont="1" applyFill="1" applyAlignment="1">
      <alignment horizontal="right"/>
    </xf>
    <xf numFmtId="43" fontId="0" fillId="0" borderId="0" xfId="1" applyFont="1" applyFill="1"/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39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39" fontId="9" fillId="0" borderId="4" xfId="2" applyNumberFormat="1" applyFont="1" applyFill="1" applyBorder="1"/>
    <xf numFmtId="37" fontId="9" fillId="0" borderId="4" xfId="2" applyNumberFormat="1" applyFont="1" applyFill="1" applyBorder="1"/>
    <xf numFmtId="0" fontId="1" fillId="0" borderId="0" xfId="0" applyNumberFormat="1" applyFont="1" applyFill="1" applyAlignment="1">
      <alignment horizontal="left" indent="1"/>
    </xf>
    <xf numFmtId="43" fontId="0" fillId="0" borderId="0" xfId="0" applyNumberFormat="1" applyFill="1" applyAlignment="1"/>
    <xf numFmtId="43" fontId="0" fillId="0" borderId="0" xfId="0" applyNumberFormat="1" applyFill="1" applyAlignment="1">
      <alignment horizontal="right"/>
    </xf>
    <xf numFmtId="43" fontId="0" fillId="0" borderId="0" xfId="0" applyNumberFormat="1" applyFill="1"/>
    <xf numFmtId="43" fontId="0" fillId="0" borderId="0" xfId="0" applyNumberFormat="1" applyFill="1" applyBorder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11" fillId="0" borderId="0" xfId="0" applyNumberFormat="1" applyFont="1" applyFill="1"/>
    <xf numFmtId="0" fontId="8" fillId="0" borderId="0" xfId="0" applyNumberFormat="1" applyFont="1" applyFill="1" applyBorder="1" applyAlignment="1"/>
    <xf numFmtId="168" fontId="0" fillId="0" borderId="0" xfId="0" applyNumberFormat="1" applyFill="1" applyAlignment="1">
      <alignment horizontal="right"/>
    </xf>
    <xf numFmtId="168" fontId="0" fillId="0" borderId="0" xfId="0" applyNumberFormat="1" applyFill="1"/>
    <xf numFmtId="168" fontId="0" fillId="0" borderId="0" xfId="0" applyNumberFormat="1" applyFill="1" applyAlignment="1"/>
    <xf numFmtId="168" fontId="0" fillId="0" borderId="0" xfId="0" applyNumberFormat="1" applyFill="1" applyBorder="1" applyAlignment="1">
      <alignment horizontal="right"/>
    </xf>
    <xf numFmtId="168" fontId="11" fillId="0" borderId="0" xfId="0" applyNumberFormat="1" applyFont="1" applyFill="1"/>
    <xf numFmtId="168" fontId="4" fillId="0" borderId="0" xfId="0" applyNumberFormat="1" applyFont="1" applyFill="1" applyAlignment="1"/>
    <xf numFmtId="168" fontId="11" fillId="0" borderId="0" xfId="0" applyNumberFormat="1" applyFont="1" applyFill="1" applyAlignmen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U360"/>
  <sheetViews>
    <sheetView tabSelected="1" zoomScale="70" zoomScaleNormal="70" workbookViewId="0">
      <selection sqref="A1:U1"/>
    </sheetView>
  </sheetViews>
  <sheetFormatPr defaultColWidth="9.77734375" defaultRowHeight="15" x14ac:dyDescent="0.2"/>
  <cols>
    <col min="1" max="1" width="7" style="5" bestFit="1" customWidth="1"/>
    <col min="2" max="2" width="2.77734375" style="28" customWidth="1"/>
    <col min="3" max="3" width="64" style="5" customWidth="1"/>
    <col min="4" max="4" width="3.77734375" style="5" customWidth="1"/>
    <col min="5" max="5" width="12.77734375" style="5" bestFit="1" customWidth="1"/>
    <col min="6" max="6" width="3.77734375" style="5" customWidth="1"/>
    <col min="7" max="7" width="11.88671875" style="5" bestFit="1" customWidth="1"/>
    <col min="8" max="8" width="3.77734375" style="5" customWidth="1"/>
    <col min="9" max="9" width="9.77734375" style="21" customWidth="1"/>
    <col min="10" max="10" width="3.77734375" style="5" customWidth="1"/>
    <col min="11" max="11" width="17" style="5" customWidth="1"/>
    <col min="12" max="12" width="3.77734375" style="5" customWidth="1"/>
    <col min="13" max="13" width="14.6640625" style="32" bestFit="1" customWidth="1"/>
    <col min="14" max="14" width="3.77734375" style="32" customWidth="1"/>
    <col min="15" max="15" width="15.6640625" style="32" bestFit="1" customWidth="1"/>
    <col min="16" max="16" width="3.77734375" style="32" customWidth="1"/>
    <col min="17" max="17" width="12.77734375" style="32" customWidth="1"/>
    <col min="18" max="18" width="3.77734375" style="5" customWidth="1"/>
    <col min="19" max="19" width="11.77734375" style="5" customWidth="1"/>
    <col min="20" max="20" width="3.77734375" style="5" customWidth="1"/>
    <col min="21" max="21" width="12.77734375" style="5" customWidth="1"/>
    <col min="22" max="16384" width="9.77734375" style="5"/>
  </cols>
  <sheetData>
    <row r="1" spans="1:21" ht="15.75" x14ac:dyDescent="0.25">
      <c r="A1" s="118" t="s">
        <v>243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15.75" x14ac:dyDescent="0.25">
      <c r="A2" s="118" t="s">
        <v>108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ht="15.75" x14ac:dyDescent="0.25">
      <c r="A3" s="1"/>
      <c r="B3" s="15"/>
      <c r="C3" s="9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5.75" x14ac:dyDescent="0.25">
      <c r="A4" s="118" t="s">
        <v>256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 ht="15.75" x14ac:dyDescent="0.25">
      <c r="A5" s="119" t="s">
        <v>253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</row>
    <row r="6" spans="1:21" ht="15.75" x14ac:dyDescent="0.25">
      <c r="A6" s="39"/>
      <c r="B6" s="40"/>
      <c r="C6" s="41"/>
      <c r="D6" s="41"/>
      <c r="E6" s="41"/>
      <c r="F6" s="41"/>
      <c r="G6" s="41"/>
      <c r="H6" s="41"/>
      <c r="I6" s="22"/>
      <c r="J6" s="41"/>
      <c r="K6" s="41"/>
      <c r="L6" s="41"/>
      <c r="M6" s="42"/>
      <c r="N6" s="42"/>
      <c r="O6" s="42"/>
      <c r="P6" s="42"/>
    </row>
    <row r="7" spans="1:21" ht="15.75" x14ac:dyDescent="0.25">
      <c r="A7" s="14"/>
      <c r="B7" s="43"/>
      <c r="C7" s="44"/>
      <c r="D7" s="97"/>
      <c r="E7" s="45" t="s">
        <v>132</v>
      </c>
      <c r="F7" s="97"/>
      <c r="G7" s="97"/>
      <c r="H7" s="97"/>
      <c r="I7" s="23" t="s">
        <v>1</v>
      </c>
      <c r="J7" s="97"/>
      <c r="K7" s="97"/>
      <c r="L7" s="97"/>
      <c r="M7" s="46" t="s">
        <v>2</v>
      </c>
      <c r="N7" s="46"/>
      <c r="O7" s="46"/>
      <c r="P7" s="46"/>
      <c r="Q7" s="47" t="s">
        <v>3</v>
      </c>
      <c r="R7" s="48"/>
      <c r="S7" s="48"/>
      <c r="T7" s="6"/>
      <c r="U7" s="97" t="s">
        <v>4</v>
      </c>
    </row>
    <row r="8" spans="1:21" ht="15.75" x14ac:dyDescent="0.25">
      <c r="A8" s="14"/>
      <c r="B8" s="43"/>
      <c r="C8" s="97"/>
      <c r="D8" s="97"/>
      <c r="E8" s="45" t="s">
        <v>133</v>
      </c>
      <c r="F8" s="97"/>
      <c r="G8" s="97" t="s">
        <v>5</v>
      </c>
      <c r="H8" s="97"/>
      <c r="I8" s="23" t="s">
        <v>6</v>
      </c>
      <c r="J8" s="97"/>
      <c r="K8" s="97" t="s">
        <v>7</v>
      </c>
      <c r="L8" s="97"/>
      <c r="M8" s="46" t="s">
        <v>8</v>
      </c>
      <c r="N8" s="46"/>
      <c r="O8" s="46" t="s">
        <v>9</v>
      </c>
      <c r="P8" s="46"/>
      <c r="Q8" s="49" t="s">
        <v>10</v>
      </c>
      <c r="R8" s="50"/>
      <c r="S8" s="10" t="s">
        <v>11</v>
      </c>
      <c r="T8" s="6"/>
      <c r="U8" s="97" t="s">
        <v>12</v>
      </c>
    </row>
    <row r="9" spans="1:21" ht="15.75" x14ac:dyDescent="0.25">
      <c r="A9" s="14"/>
      <c r="B9" s="43"/>
      <c r="C9" s="97" t="s">
        <v>13</v>
      </c>
      <c r="D9" s="97"/>
      <c r="E9" s="45" t="s">
        <v>134</v>
      </c>
      <c r="F9" s="97"/>
      <c r="G9" s="97" t="s">
        <v>14</v>
      </c>
      <c r="H9" s="97"/>
      <c r="I9" s="23" t="s">
        <v>15</v>
      </c>
      <c r="J9" s="97"/>
      <c r="K9" s="97" t="s">
        <v>16</v>
      </c>
      <c r="L9" s="97"/>
      <c r="M9" s="46" t="s">
        <v>17</v>
      </c>
      <c r="N9" s="46"/>
      <c r="O9" s="46" t="s">
        <v>18</v>
      </c>
      <c r="P9" s="46"/>
      <c r="Q9" s="46" t="s">
        <v>19</v>
      </c>
      <c r="R9" s="97"/>
      <c r="S9" s="44" t="s">
        <v>20</v>
      </c>
      <c r="T9" s="6"/>
      <c r="U9" s="97" t="s">
        <v>21</v>
      </c>
    </row>
    <row r="10" spans="1:21" ht="15.75" x14ac:dyDescent="0.25">
      <c r="A10" s="14"/>
      <c r="B10" s="43"/>
      <c r="C10" s="49">
        <v>-1</v>
      </c>
      <c r="D10" s="51"/>
      <c r="E10" s="24" t="s">
        <v>135</v>
      </c>
      <c r="F10" s="51"/>
      <c r="G10" s="49">
        <v>-2</v>
      </c>
      <c r="H10" s="51"/>
      <c r="I10" s="24">
        <v>-3</v>
      </c>
      <c r="J10" s="51"/>
      <c r="K10" s="49">
        <v>-4</v>
      </c>
      <c r="L10" s="51"/>
      <c r="M10" s="49">
        <v>-5</v>
      </c>
      <c r="N10" s="46"/>
      <c r="O10" s="49">
        <v>-6</v>
      </c>
      <c r="P10" s="46"/>
      <c r="Q10" s="49">
        <v>-7</v>
      </c>
      <c r="R10" s="51"/>
      <c r="S10" s="52" t="s">
        <v>22</v>
      </c>
      <c r="U10" s="52" t="s">
        <v>23</v>
      </c>
    </row>
    <row r="11" spans="1:21" ht="15.75" x14ac:dyDescent="0.25">
      <c r="A11" s="14"/>
      <c r="B11" s="43"/>
      <c r="C11" s="51"/>
      <c r="D11" s="51"/>
      <c r="E11" s="51"/>
      <c r="F11" s="51"/>
      <c r="G11" s="51"/>
      <c r="H11" s="51"/>
      <c r="I11" s="23"/>
      <c r="J11" s="51"/>
      <c r="K11" s="51"/>
      <c r="L11" s="51"/>
      <c r="M11" s="46"/>
      <c r="N11" s="46"/>
      <c r="O11" s="46"/>
      <c r="P11" s="46"/>
      <c r="Q11" s="46"/>
      <c r="R11" s="51"/>
      <c r="S11" s="51"/>
      <c r="U11" s="51"/>
    </row>
    <row r="12" spans="1:21" ht="15.75" x14ac:dyDescent="0.25">
      <c r="A12" s="14"/>
      <c r="C12" s="53" t="s">
        <v>98</v>
      </c>
      <c r="M12" s="12"/>
      <c r="N12" s="12"/>
      <c r="O12" s="12"/>
      <c r="P12" s="12"/>
      <c r="Q12" s="12"/>
    </row>
    <row r="13" spans="1:21" x14ac:dyDescent="0.2">
      <c r="A13" s="14"/>
      <c r="M13" s="12"/>
      <c r="N13" s="12"/>
      <c r="O13" s="12"/>
      <c r="P13" s="12"/>
      <c r="Q13" s="12"/>
    </row>
    <row r="14" spans="1:21" ht="15.75" x14ac:dyDescent="0.25">
      <c r="A14" s="14"/>
      <c r="C14" s="44" t="s">
        <v>24</v>
      </c>
      <c r="M14" s="12"/>
      <c r="N14" s="12"/>
      <c r="O14" s="12"/>
      <c r="P14" s="12"/>
      <c r="Q14" s="12"/>
      <c r="S14" s="13"/>
      <c r="U14" s="4"/>
    </row>
    <row r="15" spans="1:21" ht="15.75" x14ac:dyDescent="0.25">
      <c r="A15" s="14"/>
      <c r="C15" s="10"/>
      <c r="M15" s="12"/>
      <c r="N15" s="12"/>
      <c r="O15" s="12"/>
      <c r="P15" s="12"/>
      <c r="Q15" s="12"/>
      <c r="S15" s="13"/>
      <c r="U15" s="4"/>
    </row>
    <row r="16" spans="1:21" x14ac:dyDescent="0.2">
      <c r="A16" s="4">
        <v>311</v>
      </c>
      <c r="C16" s="5" t="s">
        <v>25</v>
      </c>
      <c r="M16" s="12"/>
      <c r="N16" s="12"/>
      <c r="O16" s="12"/>
      <c r="P16" s="12"/>
      <c r="Q16" s="12"/>
      <c r="S16" s="102"/>
    </row>
    <row r="17" spans="1:21" x14ac:dyDescent="0.2">
      <c r="A17" s="4"/>
      <c r="C17" s="27" t="s">
        <v>117</v>
      </c>
      <c r="E17" s="54">
        <v>59717</v>
      </c>
      <c r="G17" s="18" t="s">
        <v>200</v>
      </c>
      <c r="H17" s="18" t="s">
        <v>104</v>
      </c>
      <c r="I17" s="2">
        <v>-30</v>
      </c>
      <c r="K17" s="7">
        <v>5354917.29</v>
      </c>
      <c r="L17" s="19"/>
      <c r="M17" s="20">
        <v>493155</v>
      </c>
      <c r="N17" s="20"/>
      <c r="O17" s="20">
        <v>6468237</v>
      </c>
      <c r="P17" s="20"/>
      <c r="Q17" s="20">
        <v>155388</v>
      </c>
      <c r="S17" s="103">
        <v>2.9</v>
      </c>
      <c r="U17" s="109">
        <v>41.6</v>
      </c>
    </row>
    <row r="18" spans="1:21" x14ac:dyDescent="0.2">
      <c r="A18" s="4"/>
      <c r="C18" s="26" t="s">
        <v>62</v>
      </c>
      <c r="E18" s="54">
        <v>45657</v>
      </c>
      <c r="G18" s="18" t="s">
        <v>200</v>
      </c>
      <c r="H18" s="18" t="s">
        <v>104</v>
      </c>
      <c r="I18" s="2">
        <v>-7</v>
      </c>
      <c r="K18" s="7">
        <v>18754074.140000001</v>
      </c>
      <c r="L18" s="19"/>
      <c r="M18" s="20">
        <v>17220582</v>
      </c>
      <c r="N18" s="20"/>
      <c r="O18" s="20">
        <v>2846277</v>
      </c>
      <c r="P18" s="20"/>
      <c r="Q18" s="20">
        <v>636981</v>
      </c>
      <c r="S18" s="103">
        <v>3.4</v>
      </c>
      <c r="U18" s="109">
        <v>4.5</v>
      </c>
    </row>
    <row r="19" spans="1:21" x14ac:dyDescent="0.2">
      <c r="A19" s="4"/>
      <c r="C19" s="26" t="s">
        <v>63</v>
      </c>
      <c r="E19" s="54">
        <v>46934</v>
      </c>
      <c r="G19" s="18" t="s">
        <v>200</v>
      </c>
      <c r="H19" s="18" t="s">
        <v>104</v>
      </c>
      <c r="I19" s="2">
        <v>-7</v>
      </c>
      <c r="K19" s="7">
        <v>19795539.68</v>
      </c>
      <c r="L19" s="19"/>
      <c r="M19" s="20">
        <v>10207821</v>
      </c>
      <c r="N19" s="20"/>
      <c r="O19" s="20">
        <v>10973406</v>
      </c>
      <c r="P19" s="20"/>
      <c r="Q19" s="20">
        <v>1382559</v>
      </c>
      <c r="S19" s="103">
        <v>6.9841945324523733</v>
      </c>
      <c r="U19" s="109">
        <v>7.9</v>
      </c>
    </row>
    <row r="20" spans="1:21" x14ac:dyDescent="0.2">
      <c r="A20" s="4"/>
      <c r="C20" s="27" t="s">
        <v>178</v>
      </c>
      <c r="E20" s="54">
        <v>46934</v>
      </c>
      <c r="G20" s="18" t="s">
        <v>200</v>
      </c>
      <c r="H20" s="18" t="s">
        <v>104</v>
      </c>
      <c r="I20" s="2">
        <v>-7</v>
      </c>
      <c r="K20" s="7">
        <v>465.17</v>
      </c>
      <c r="L20" s="19"/>
      <c r="M20" s="20">
        <v>498</v>
      </c>
      <c r="N20" s="20"/>
      <c r="O20" s="20">
        <v>0</v>
      </c>
      <c r="P20" s="20"/>
      <c r="Q20" s="20">
        <v>0</v>
      </c>
      <c r="S20" s="103" t="s">
        <v>258</v>
      </c>
      <c r="U20" s="109" t="s">
        <v>258</v>
      </c>
    </row>
    <row r="21" spans="1:21" x14ac:dyDescent="0.2">
      <c r="A21" s="4"/>
      <c r="C21" s="26" t="s">
        <v>64</v>
      </c>
      <c r="E21" s="54">
        <v>50951</v>
      </c>
      <c r="G21" s="18" t="s">
        <v>200</v>
      </c>
      <c r="H21" s="18" t="s">
        <v>104</v>
      </c>
      <c r="I21" s="2">
        <v>-7</v>
      </c>
      <c r="K21" s="7">
        <v>27065032.870000001</v>
      </c>
      <c r="L21" s="19"/>
      <c r="M21" s="20">
        <v>20500404</v>
      </c>
      <c r="N21" s="20"/>
      <c r="O21" s="20">
        <v>8459181</v>
      </c>
      <c r="P21" s="20"/>
      <c r="Q21" s="20">
        <v>454769</v>
      </c>
      <c r="S21" s="103">
        <v>1.68</v>
      </c>
      <c r="U21" s="109">
        <v>18.600000000000001</v>
      </c>
    </row>
    <row r="22" spans="1:21" x14ac:dyDescent="0.2">
      <c r="A22" s="4"/>
      <c r="C22" s="27" t="s">
        <v>179</v>
      </c>
      <c r="E22" s="54">
        <v>50951</v>
      </c>
      <c r="G22" s="18" t="s">
        <v>200</v>
      </c>
      <c r="H22" s="18" t="s">
        <v>104</v>
      </c>
      <c r="I22" s="2">
        <v>-7</v>
      </c>
      <c r="K22" s="7">
        <v>135376.32999999999</v>
      </c>
      <c r="L22" s="19"/>
      <c r="M22" s="20">
        <v>144853</v>
      </c>
      <c r="N22" s="20"/>
      <c r="O22" s="20">
        <v>0</v>
      </c>
      <c r="P22" s="20"/>
      <c r="Q22" s="20">
        <v>0</v>
      </c>
      <c r="S22" s="103">
        <v>0</v>
      </c>
      <c r="U22" s="109">
        <v>0</v>
      </c>
    </row>
    <row r="23" spans="1:21" x14ac:dyDescent="0.2">
      <c r="A23" s="4"/>
      <c r="C23" s="26" t="s">
        <v>65</v>
      </c>
      <c r="E23" s="54">
        <v>50951</v>
      </c>
      <c r="G23" s="18" t="s">
        <v>200</v>
      </c>
      <c r="H23" s="18" t="s">
        <v>104</v>
      </c>
      <c r="I23" s="2">
        <v>-7</v>
      </c>
      <c r="K23" s="7">
        <v>72486969.510000005</v>
      </c>
      <c r="L23" s="19"/>
      <c r="M23" s="20">
        <v>42437364</v>
      </c>
      <c r="N23" s="20"/>
      <c r="O23" s="20">
        <v>35123693</v>
      </c>
      <c r="P23" s="20"/>
      <c r="Q23" s="20">
        <v>1888116</v>
      </c>
      <c r="S23" s="103">
        <v>2.6</v>
      </c>
      <c r="U23" s="109">
        <v>18.600000000000001</v>
      </c>
    </row>
    <row r="24" spans="1:21" x14ac:dyDescent="0.2">
      <c r="A24" s="4"/>
      <c r="C24" s="27" t="s">
        <v>180</v>
      </c>
      <c r="E24" s="54">
        <v>50951</v>
      </c>
      <c r="G24" s="18" t="s">
        <v>200</v>
      </c>
      <c r="H24" s="18" t="s">
        <v>104</v>
      </c>
      <c r="I24" s="2">
        <v>-7</v>
      </c>
      <c r="K24" s="7">
        <v>2476547.4500000002</v>
      </c>
      <c r="L24" s="19"/>
      <c r="M24" s="20">
        <v>2295887</v>
      </c>
      <c r="N24" s="20"/>
      <c r="O24" s="20">
        <v>354019</v>
      </c>
      <c r="P24" s="20"/>
      <c r="Q24" s="20">
        <v>19064</v>
      </c>
      <c r="S24" s="103">
        <v>0.77</v>
      </c>
      <c r="U24" s="109">
        <v>18.600000000000001</v>
      </c>
    </row>
    <row r="25" spans="1:21" x14ac:dyDescent="0.2">
      <c r="A25" s="4"/>
      <c r="C25" s="27" t="s">
        <v>153</v>
      </c>
      <c r="E25" s="54">
        <v>53143</v>
      </c>
      <c r="G25" s="18" t="s">
        <v>200</v>
      </c>
      <c r="H25" s="18" t="s">
        <v>104</v>
      </c>
      <c r="I25" s="2">
        <v>-11</v>
      </c>
      <c r="K25" s="7">
        <v>107923782.41</v>
      </c>
      <c r="L25" s="19"/>
      <c r="M25" s="20">
        <v>66792233</v>
      </c>
      <c r="N25" s="20"/>
      <c r="O25" s="20">
        <v>53003165</v>
      </c>
      <c r="P25" s="20"/>
      <c r="Q25" s="20">
        <v>2195181</v>
      </c>
      <c r="S25" s="103">
        <v>2.0299999999999998</v>
      </c>
      <c r="U25" s="109">
        <v>24.1</v>
      </c>
    </row>
    <row r="26" spans="1:21" x14ac:dyDescent="0.2">
      <c r="A26" s="4"/>
      <c r="C26" s="27" t="s">
        <v>181</v>
      </c>
      <c r="E26" s="54">
        <v>53143</v>
      </c>
      <c r="G26" s="18" t="s">
        <v>200</v>
      </c>
      <c r="H26" s="18" t="s">
        <v>104</v>
      </c>
      <c r="I26" s="2">
        <v>-11</v>
      </c>
      <c r="K26" s="7">
        <v>889015.22</v>
      </c>
      <c r="L26" s="19"/>
      <c r="M26" s="20">
        <v>157715</v>
      </c>
      <c r="N26" s="20"/>
      <c r="O26" s="20">
        <v>829092</v>
      </c>
      <c r="P26" s="20"/>
      <c r="Q26" s="20">
        <v>33727</v>
      </c>
      <c r="S26" s="103">
        <v>3.79</v>
      </c>
      <c r="U26" s="109">
        <v>24.6</v>
      </c>
    </row>
    <row r="27" spans="1:21" x14ac:dyDescent="0.2">
      <c r="A27" s="4"/>
      <c r="C27" s="27" t="s">
        <v>152</v>
      </c>
      <c r="E27" s="54">
        <v>60813</v>
      </c>
      <c r="G27" s="18" t="s">
        <v>200</v>
      </c>
      <c r="H27" s="18" t="s">
        <v>104</v>
      </c>
      <c r="I27" s="2">
        <v>-11</v>
      </c>
      <c r="K27" s="7">
        <v>18610042.760000002</v>
      </c>
      <c r="L27" s="19"/>
      <c r="M27" s="20">
        <v>3207677</v>
      </c>
      <c r="N27" s="20"/>
      <c r="O27" s="20">
        <v>17449470</v>
      </c>
      <c r="P27" s="20"/>
      <c r="Q27" s="20">
        <v>394184</v>
      </c>
      <c r="S27" s="103">
        <v>2.12</v>
      </c>
      <c r="U27" s="109">
        <v>44.3</v>
      </c>
    </row>
    <row r="28" spans="1:21" x14ac:dyDescent="0.2">
      <c r="A28" s="4"/>
      <c r="C28" s="27" t="s">
        <v>182</v>
      </c>
      <c r="E28" s="54">
        <v>60813</v>
      </c>
      <c r="G28" s="18" t="s">
        <v>200</v>
      </c>
      <c r="H28" s="18" t="s">
        <v>104</v>
      </c>
      <c r="I28" s="2">
        <v>-11</v>
      </c>
      <c r="K28" s="7">
        <v>252621.17</v>
      </c>
      <c r="L28" s="19"/>
      <c r="M28" s="20">
        <v>18405</v>
      </c>
      <c r="N28" s="20"/>
      <c r="O28" s="20">
        <v>262004</v>
      </c>
      <c r="P28" s="20"/>
      <c r="Q28" s="20">
        <v>5886</v>
      </c>
      <c r="S28" s="103">
        <v>2.33</v>
      </c>
      <c r="U28" s="109">
        <v>44.5</v>
      </c>
    </row>
    <row r="29" spans="1:21" x14ac:dyDescent="0.2">
      <c r="A29" s="4"/>
      <c r="C29" s="27" t="s">
        <v>131</v>
      </c>
      <c r="E29" s="54">
        <v>60813</v>
      </c>
      <c r="G29" s="18" t="s">
        <v>200</v>
      </c>
      <c r="H29" s="18" t="s">
        <v>104</v>
      </c>
      <c r="I29" s="2">
        <v>-5</v>
      </c>
      <c r="K29" s="9">
        <v>745718.89</v>
      </c>
      <c r="L29" s="19"/>
      <c r="M29" s="20">
        <v>21047</v>
      </c>
      <c r="N29" s="20"/>
      <c r="O29" s="20">
        <v>761958</v>
      </c>
      <c r="P29" s="20"/>
      <c r="Q29" s="20">
        <v>17088</v>
      </c>
      <c r="S29" s="103">
        <v>2.29</v>
      </c>
      <c r="U29" s="109">
        <v>44.6</v>
      </c>
    </row>
    <row r="30" spans="1:21" x14ac:dyDescent="0.2">
      <c r="A30" s="4"/>
      <c r="E30" s="18"/>
      <c r="G30" s="18"/>
      <c r="H30" s="18"/>
      <c r="I30" s="2"/>
      <c r="K30" s="7"/>
      <c r="M30" s="31"/>
      <c r="N30" s="12"/>
      <c r="O30" s="31"/>
      <c r="P30" s="12"/>
      <c r="Q30" s="31"/>
      <c r="S30" s="104"/>
      <c r="U30" s="110"/>
    </row>
    <row r="31" spans="1:21" x14ac:dyDescent="0.2">
      <c r="A31" s="4"/>
      <c r="C31" s="55" t="s">
        <v>26</v>
      </c>
      <c r="E31" s="18"/>
      <c r="G31" s="18"/>
      <c r="H31" s="18"/>
      <c r="I31" s="2"/>
      <c r="K31" s="7">
        <f>+SUBTOTAL(9,K17:K30)</f>
        <v>274490102.88999999</v>
      </c>
      <c r="M31" s="12">
        <f>+SUBTOTAL(9,M17:M30)</f>
        <v>163497641</v>
      </c>
      <c r="N31" s="12"/>
      <c r="O31" s="12">
        <f>+SUBTOTAL(9,O17:O30)</f>
        <v>136530502</v>
      </c>
      <c r="P31" s="12"/>
      <c r="Q31" s="12">
        <f>+SUBTOTAL(9,Q17:Q30)</f>
        <v>7182943</v>
      </c>
      <c r="S31" s="103">
        <f>ROUND(Q31/K31*100,2)</f>
        <v>2.62</v>
      </c>
      <c r="U31" s="109">
        <f>IF(Q31=0,"-     ",ROUND(O31/Q31,1))</f>
        <v>19</v>
      </c>
    </row>
    <row r="32" spans="1:21" x14ac:dyDescent="0.2">
      <c r="S32" s="102"/>
      <c r="U32" s="111"/>
    </row>
    <row r="33" spans="1:21" x14ac:dyDescent="0.2">
      <c r="A33" s="4">
        <v>311.2</v>
      </c>
      <c r="C33" s="5" t="s">
        <v>125</v>
      </c>
      <c r="E33" s="18"/>
      <c r="G33" s="18"/>
      <c r="H33" s="18"/>
      <c r="I33" s="2"/>
      <c r="K33" s="7"/>
      <c r="M33" s="12"/>
      <c r="N33" s="12"/>
      <c r="O33" s="12"/>
      <c r="P33" s="12"/>
      <c r="Q33" s="12"/>
      <c r="S33" s="103"/>
      <c r="U33" s="109"/>
    </row>
    <row r="34" spans="1:21" x14ac:dyDescent="0.2">
      <c r="A34" s="4"/>
      <c r="C34" s="26" t="s">
        <v>58</v>
      </c>
      <c r="E34" s="54" t="s">
        <v>257</v>
      </c>
      <c r="G34" s="18" t="s">
        <v>200</v>
      </c>
      <c r="H34" s="18" t="s">
        <v>104</v>
      </c>
      <c r="I34" s="2">
        <v>-10</v>
      </c>
      <c r="K34" s="7">
        <v>65888.59</v>
      </c>
      <c r="L34" s="19"/>
      <c r="M34" s="20">
        <v>72477</v>
      </c>
      <c r="N34" s="20"/>
      <c r="O34" s="20">
        <v>0</v>
      </c>
      <c r="P34" s="20"/>
      <c r="Q34" s="20">
        <v>0</v>
      </c>
      <c r="S34" s="103">
        <v>0</v>
      </c>
      <c r="U34" s="109">
        <v>0</v>
      </c>
    </row>
    <row r="35" spans="1:21" x14ac:dyDescent="0.2">
      <c r="A35" s="4"/>
      <c r="C35" s="26" t="s">
        <v>59</v>
      </c>
      <c r="E35" s="54" t="s">
        <v>257</v>
      </c>
      <c r="G35" s="18" t="s">
        <v>200</v>
      </c>
      <c r="H35" s="18" t="s">
        <v>104</v>
      </c>
      <c r="I35" s="2">
        <v>-10</v>
      </c>
      <c r="K35" s="7">
        <v>373.59</v>
      </c>
      <c r="L35" s="19"/>
      <c r="M35" s="20">
        <v>411</v>
      </c>
      <c r="N35" s="20"/>
      <c r="O35" s="20">
        <v>0</v>
      </c>
      <c r="P35" s="20"/>
      <c r="Q35" s="20">
        <v>0</v>
      </c>
      <c r="S35" s="103">
        <v>0</v>
      </c>
      <c r="U35" s="109">
        <v>0</v>
      </c>
    </row>
    <row r="36" spans="1:21" x14ac:dyDescent="0.2">
      <c r="A36" s="4"/>
      <c r="C36" s="26" t="s">
        <v>60</v>
      </c>
      <c r="E36" s="54" t="s">
        <v>257</v>
      </c>
      <c r="G36" s="18" t="s">
        <v>200</v>
      </c>
      <c r="H36" s="18" t="s">
        <v>104</v>
      </c>
      <c r="I36" s="2">
        <v>-10</v>
      </c>
      <c r="K36" s="7">
        <v>249.15</v>
      </c>
      <c r="L36" s="19"/>
      <c r="M36" s="20">
        <v>274</v>
      </c>
      <c r="N36" s="20"/>
      <c r="O36" s="20">
        <v>0</v>
      </c>
      <c r="P36" s="20"/>
      <c r="Q36" s="20">
        <v>0</v>
      </c>
      <c r="S36" s="103">
        <v>0</v>
      </c>
      <c r="U36" s="109">
        <v>0</v>
      </c>
    </row>
    <row r="37" spans="1:21" x14ac:dyDescent="0.2">
      <c r="A37" s="4"/>
      <c r="C37" s="26" t="s">
        <v>61</v>
      </c>
      <c r="E37" s="54" t="s">
        <v>257</v>
      </c>
      <c r="G37" s="18" t="s">
        <v>200</v>
      </c>
      <c r="H37" s="18" t="s">
        <v>104</v>
      </c>
      <c r="I37" s="2">
        <v>-10</v>
      </c>
      <c r="K37" s="7">
        <v>491.62</v>
      </c>
      <c r="L37" s="19"/>
      <c r="M37" s="20">
        <v>541</v>
      </c>
      <c r="N37" s="20"/>
      <c r="O37" s="20">
        <v>0</v>
      </c>
      <c r="P37" s="20"/>
      <c r="Q37" s="20">
        <v>0</v>
      </c>
      <c r="S37" s="103">
        <v>0</v>
      </c>
      <c r="U37" s="109">
        <v>0</v>
      </c>
    </row>
    <row r="38" spans="1:21" x14ac:dyDescent="0.2">
      <c r="A38" s="4"/>
      <c r="C38" s="27" t="s">
        <v>183</v>
      </c>
      <c r="E38" s="54" t="s">
        <v>257</v>
      </c>
      <c r="G38" s="18" t="s">
        <v>200</v>
      </c>
      <c r="H38" s="18" t="s">
        <v>104</v>
      </c>
      <c r="I38" s="2">
        <v>-10</v>
      </c>
      <c r="K38" s="7">
        <v>17565.79</v>
      </c>
      <c r="L38" s="19"/>
      <c r="M38" s="20">
        <v>19322</v>
      </c>
      <c r="N38" s="20"/>
      <c r="O38" s="20">
        <v>0</v>
      </c>
      <c r="P38" s="20"/>
      <c r="Q38" s="20">
        <v>0</v>
      </c>
      <c r="S38" s="103">
        <v>0</v>
      </c>
      <c r="U38" s="109">
        <v>0</v>
      </c>
    </row>
    <row r="39" spans="1:21" x14ac:dyDescent="0.2">
      <c r="A39" s="4"/>
      <c r="C39" s="27" t="s">
        <v>184</v>
      </c>
      <c r="E39" s="54" t="s">
        <v>257</v>
      </c>
      <c r="G39" s="18" t="s">
        <v>200</v>
      </c>
      <c r="H39" s="18" t="s">
        <v>104</v>
      </c>
      <c r="I39" s="2">
        <v>-10</v>
      </c>
      <c r="K39" s="7">
        <v>204433.27</v>
      </c>
      <c r="L39" s="19"/>
      <c r="M39" s="20">
        <v>224877</v>
      </c>
      <c r="N39" s="20"/>
      <c r="O39" s="20">
        <v>0</v>
      </c>
      <c r="P39" s="20"/>
      <c r="Q39" s="20">
        <v>0</v>
      </c>
      <c r="S39" s="103">
        <v>0</v>
      </c>
      <c r="U39" s="109">
        <v>0</v>
      </c>
    </row>
    <row r="40" spans="1:21" x14ac:dyDescent="0.2">
      <c r="A40" s="4"/>
      <c r="C40" s="27" t="s">
        <v>185</v>
      </c>
      <c r="E40" s="54" t="s">
        <v>257</v>
      </c>
      <c r="G40" s="18" t="s">
        <v>200</v>
      </c>
      <c r="H40" s="18" t="s">
        <v>104</v>
      </c>
      <c r="I40" s="2">
        <v>-10</v>
      </c>
      <c r="K40" s="9">
        <v>7993797.6600000001</v>
      </c>
      <c r="L40" s="19"/>
      <c r="M40" s="33">
        <v>8793177</v>
      </c>
      <c r="N40" s="20"/>
      <c r="O40" s="33">
        <v>0</v>
      </c>
      <c r="P40" s="20"/>
      <c r="Q40" s="33">
        <v>0</v>
      </c>
      <c r="S40" s="103">
        <v>0</v>
      </c>
      <c r="U40" s="109">
        <v>0</v>
      </c>
    </row>
    <row r="41" spans="1:21" x14ac:dyDescent="0.2">
      <c r="A41" s="4"/>
      <c r="C41" s="55"/>
      <c r="E41" s="18"/>
      <c r="G41" s="18"/>
      <c r="H41" s="18"/>
      <c r="I41" s="2"/>
      <c r="K41" s="7"/>
      <c r="M41" s="12"/>
      <c r="N41" s="12"/>
      <c r="O41" s="12"/>
      <c r="P41" s="12"/>
      <c r="Q41" s="12"/>
      <c r="S41" s="103"/>
      <c r="U41" s="109"/>
    </row>
    <row r="42" spans="1:21" x14ac:dyDescent="0.2">
      <c r="A42" s="4"/>
      <c r="C42" s="55" t="s">
        <v>126</v>
      </c>
      <c r="E42" s="18"/>
      <c r="G42" s="18"/>
      <c r="H42" s="18"/>
      <c r="I42" s="2"/>
      <c r="K42" s="7">
        <f>+SUBTOTAL(9,K34:K41)</f>
        <v>8282799.6699999999</v>
      </c>
      <c r="M42" s="12">
        <f>+SUBTOTAL(9,M34:M41)</f>
        <v>9111079</v>
      </c>
      <c r="N42" s="12"/>
      <c r="O42" s="12">
        <f>+SUBTOTAL(9,O34:O41)</f>
        <v>0</v>
      </c>
      <c r="P42" s="12"/>
      <c r="Q42" s="12">
        <f>+SUBTOTAL(9,Q34:Q41)</f>
        <v>0</v>
      </c>
      <c r="S42" s="103">
        <f>ROUND(Q42/K42*100,2)</f>
        <v>0</v>
      </c>
      <c r="U42" s="109">
        <v>0</v>
      </c>
    </row>
    <row r="43" spans="1:21" x14ac:dyDescent="0.2">
      <c r="A43" s="4"/>
      <c r="C43" s="55"/>
      <c r="E43" s="18"/>
      <c r="G43" s="18"/>
      <c r="H43" s="18"/>
      <c r="I43" s="2"/>
      <c r="K43" s="7"/>
      <c r="M43" s="12"/>
      <c r="N43" s="12"/>
      <c r="O43" s="12"/>
      <c r="P43" s="12"/>
      <c r="Q43" s="12"/>
      <c r="S43" s="103"/>
      <c r="U43" s="109"/>
    </row>
    <row r="44" spans="1:21" x14ac:dyDescent="0.2">
      <c r="A44" s="4">
        <v>312</v>
      </c>
      <c r="C44" s="5" t="s">
        <v>27</v>
      </c>
      <c r="K44" s="7"/>
      <c r="M44" s="12"/>
      <c r="N44" s="12"/>
      <c r="O44" s="12"/>
      <c r="P44" s="12"/>
      <c r="Q44" s="12"/>
      <c r="S44" s="102"/>
      <c r="U44" s="111"/>
    </row>
    <row r="45" spans="1:21" x14ac:dyDescent="0.2">
      <c r="A45" s="4"/>
      <c r="C45" s="26" t="s">
        <v>66</v>
      </c>
      <c r="E45" s="54">
        <v>45657</v>
      </c>
      <c r="G45" s="18" t="s">
        <v>201</v>
      </c>
      <c r="H45" s="18" t="s">
        <v>104</v>
      </c>
      <c r="I45" s="2">
        <v>-7</v>
      </c>
      <c r="K45" s="7">
        <v>184942673.71000001</v>
      </c>
      <c r="L45" s="19"/>
      <c r="M45" s="20">
        <v>58284730</v>
      </c>
      <c r="N45" s="20"/>
      <c r="O45" s="20">
        <v>139603931</v>
      </c>
      <c r="P45" s="20"/>
      <c r="Q45" s="20">
        <v>31484371</v>
      </c>
      <c r="S45" s="103">
        <v>17.02</v>
      </c>
      <c r="U45" s="109">
        <v>4.4000000000000004</v>
      </c>
    </row>
    <row r="46" spans="1:21" x14ac:dyDescent="0.2">
      <c r="A46" s="4"/>
      <c r="C46" s="27" t="s">
        <v>177</v>
      </c>
      <c r="E46" s="54">
        <v>45657</v>
      </c>
      <c r="G46" s="18" t="s">
        <v>201</v>
      </c>
      <c r="H46" s="18" t="s">
        <v>104</v>
      </c>
      <c r="I46" s="2">
        <v>-7</v>
      </c>
      <c r="K46" s="7">
        <v>16811976.82</v>
      </c>
      <c r="L46" s="19"/>
      <c r="M46" s="20">
        <v>9504810</v>
      </c>
      <c r="N46" s="20"/>
      <c r="O46" s="20">
        <v>8484005</v>
      </c>
      <c r="P46" s="20"/>
      <c r="Q46" s="20">
        <v>1919445</v>
      </c>
      <c r="S46" s="103">
        <v>11.42</v>
      </c>
      <c r="U46" s="109">
        <v>4.4000000000000004</v>
      </c>
    </row>
    <row r="47" spans="1:21" x14ac:dyDescent="0.2">
      <c r="A47" s="4"/>
      <c r="C47" s="26" t="s">
        <v>67</v>
      </c>
      <c r="E47" s="54">
        <v>46934</v>
      </c>
      <c r="G47" s="18" t="s">
        <v>201</v>
      </c>
      <c r="H47" s="18" t="s">
        <v>104</v>
      </c>
      <c r="I47" s="2">
        <v>-7</v>
      </c>
      <c r="K47" s="7">
        <v>212884170.97999999</v>
      </c>
      <c r="L47" s="19"/>
      <c r="M47" s="20">
        <v>44545536</v>
      </c>
      <c r="N47" s="20"/>
      <c r="O47" s="20">
        <v>183240527</v>
      </c>
      <c r="P47" s="20"/>
      <c r="Q47" s="20">
        <v>23519677</v>
      </c>
      <c r="S47" s="103">
        <v>11.048109820344333</v>
      </c>
      <c r="U47" s="109">
        <v>7.8</v>
      </c>
    </row>
    <row r="48" spans="1:21" x14ac:dyDescent="0.2">
      <c r="A48" s="4"/>
      <c r="C48" s="27" t="s">
        <v>178</v>
      </c>
      <c r="E48" s="54">
        <v>46934</v>
      </c>
      <c r="G48" s="18" t="s">
        <v>201</v>
      </c>
      <c r="H48" s="18" t="s">
        <v>104</v>
      </c>
      <c r="I48" s="2">
        <v>-7</v>
      </c>
      <c r="K48" s="7">
        <v>113357088.47</v>
      </c>
      <c r="L48" s="19"/>
      <c r="M48" s="20">
        <v>12857330</v>
      </c>
      <c r="N48" s="20"/>
      <c r="O48" s="20">
        <v>108434755</v>
      </c>
      <c r="P48" s="20"/>
      <c r="Q48" s="20">
        <v>13866457</v>
      </c>
      <c r="S48" s="103">
        <v>12.232545125459678</v>
      </c>
      <c r="U48" s="109">
        <v>7.8</v>
      </c>
    </row>
    <row r="49" spans="1:21" x14ac:dyDescent="0.2">
      <c r="A49" s="4"/>
      <c r="C49" s="26" t="s">
        <v>68</v>
      </c>
      <c r="E49" s="54">
        <v>50951</v>
      </c>
      <c r="G49" s="18" t="s">
        <v>201</v>
      </c>
      <c r="H49" s="18" t="s">
        <v>104</v>
      </c>
      <c r="I49" s="2">
        <v>-7</v>
      </c>
      <c r="K49" s="7">
        <v>315305719.18000001</v>
      </c>
      <c r="L49" s="19"/>
      <c r="M49" s="20">
        <v>81467868</v>
      </c>
      <c r="N49" s="20"/>
      <c r="O49" s="20">
        <v>255909252</v>
      </c>
      <c r="P49" s="20"/>
      <c r="Q49" s="20">
        <v>14447980</v>
      </c>
      <c r="S49" s="103">
        <v>4.58</v>
      </c>
      <c r="U49" s="109">
        <v>17.7</v>
      </c>
    </row>
    <row r="50" spans="1:21" x14ac:dyDescent="0.2">
      <c r="A50" s="4"/>
      <c r="C50" s="27" t="s">
        <v>179</v>
      </c>
      <c r="E50" s="54">
        <v>50951</v>
      </c>
      <c r="G50" s="18" t="s">
        <v>201</v>
      </c>
      <c r="H50" s="18" t="s">
        <v>104</v>
      </c>
      <c r="I50" s="2">
        <v>-7</v>
      </c>
      <c r="K50" s="7">
        <v>149926264.34</v>
      </c>
      <c r="L50" s="19"/>
      <c r="M50" s="20">
        <v>13435495</v>
      </c>
      <c r="N50" s="20"/>
      <c r="O50" s="20">
        <v>146985608</v>
      </c>
      <c r="P50" s="20"/>
      <c r="Q50" s="20">
        <v>8189657</v>
      </c>
      <c r="S50" s="103">
        <v>5.46</v>
      </c>
      <c r="U50" s="109">
        <v>17.899999999999999</v>
      </c>
    </row>
    <row r="51" spans="1:21" x14ac:dyDescent="0.2">
      <c r="A51" s="4"/>
      <c r="C51" s="26" t="s">
        <v>69</v>
      </c>
      <c r="E51" s="54">
        <v>50951</v>
      </c>
      <c r="G51" s="18" t="s">
        <v>201</v>
      </c>
      <c r="H51" s="18" t="s">
        <v>104</v>
      </c>
      <c r="I51" s="2">
        <v>-7</v>
      </c>
      <c r="K51" s="7">
        <v>750135462.96000004</v>
      </c>
      <c r="L51" s="19"/>
      <c r="M51" s="20">
        <v>153552408</v>
      </c>
      <c r="N51" s="20"/>
      <c r="O51" s="20">
        <v>649092537</v>
      </c>
      <c r="P51" s="20"/>
      <c r="Q51" s="20">
        <v>36424039</v>
      </c>
      <c r="S51" s="103">
        <v>4.8600000000000003</v>
      </c>
      <c r="U51" s="109">
        <v>17.8</v>
      </c>
    </row>
    <row r="52" spans="1:21" x14ac:dyDescent="0.2">
      <c r="A52" s="4"/>
      <c r="C52" s="27" t="s">
        <v>180</v>
      </c>
      <c r="E52" s="54">
        <v>50951</v>
      </c>
      <c r="G52" s="18" t="s">
        <v>201</v>
      </c>
      <c r="H52" s="18" t="s">
        <v>104</v>
      </c>
      <c r="I52" s="2">
        <v>-7</v>
      </c>
      <c r="K52" s="7">
        <v>195689043.08000001</v>
      </c>
      <c r="L52" s="19"/>
      <c r="M52" s="20">
        <v>25457009</v>
      </c>
      <c r="N52" s="20"/>
      <c r="O52" s="20">
        <v>183930267</v>
      </c>
      <c r="P52" s="20"/>
      <c r="Q52" s="20">
        <v>10328183</v>
      </c>
      <c r="S52" s="103">
        <v>5.28</v>
      </c>
      <c r="U52" s="109">
        <v>17.8</v>
      </c>
    </row>
    <row r="53" spans="1:21" x14ac:dyDescent="0.2">
      <c r="A53" s="4"/>
      <c r="C53" s="27" t="s">
        <v>155</v>
      </c>
      <c r="E53" s="54">
        <v>53143</v>
      </c>
      <c r="G53" s="18" t="s">
        <v>201</v>
      </c>
      <c r="H53" s="18" t="s">
        <v>104</v>
      </c>
      <c r="I53" s="2">
        <v>-11</v>
      </c>
      <c r="K53" s="7">
        <v>325309086.38</v>
      </c>
      <c r="L53" s="19"/>
      <c r="M53" s="20">
        <v>92670973</v>
      </c>
      <c r="N53" s="20"/>
      <c r="O53" s="20">
        <v>268422113</v>
      </c>
      <c r="P53" s="20"/>
      <c r="Q53" s="20">
        <v>11993637</v>
      </c>
      <c r="S53" s="103">
        <v>3.69</v>
      </c>
      <c r="U53" s="109">
        <v>22.4</v>
      </c>
    </row>
    <row r="54" spans="1:21" x14ac:dyDescent="0.2">
      <c r="A54" s="4"/>
      <c r="C54" s="27" t="s">
        <v>181</v>
      </c>
      <c r="E54" s="54">
        <v>53143</v>
      </c>
      <c r="G54" s="18" t="s">
        <v>201</v>
      </c>
      <c r="H54" s="18" t="s">
        <v>104</v>
      </c>
      <c r="I54" s="2">
        <v>-11</v>
      </c>
      <c r="K54" s="7">
        <v>68153675.060000002</v>
      </c>
      <c r="L54" s="19"/>
      <c r="M54" s="20">
        <v>30812888</v>
      </c>
      <c r="N54" s="20"/>
      <c r="O54" s="20">
        <v>44837691</v>
      </c>
      <c r="P54" s="20"/>
      <c r="Q54" s="20">
        <v>2055200</v>
      </c>
      <c r="S54" s="103">
        <v>3.02</v>
      </c>
      <c r="U54" s="109">
        <v>21.8</v>
      </c>
    </row>
    <row r="55" spans="1:21" x14ac:dyDescent="0.2">
      <c r="A55" s="4"/>
      <c r="C55" s="27" t="s">
        <v>156</v>
      </c>
      <c r="E55" s="54">
        <v>60813</v>
      </c>
      <c r="G55" s="18" t="s">
        <v>201</v>
      </c>
      <c r="H55" s="18" t="s">
        <v>104</v>
      </c>
      <c r="I55" s="2">
        <v>-11</v>
      </c>
      <c r="K55" s="7">
        <v>286919491.13999999</v>
      </c>
      <c r="L55" s="19"/>
      <c r="M55" s="20">
        <v>28314449</v>
      </c>
      <c r="N55" s="20"/>
      <c r="O55" s="20">
        <v>290166186</v>
      </c>
      <c r="P55" s="20"/>
      <c r="Q55" s="20">
        <v>7523198</v>
      </c>
      <c r="S55" s="103">
        <v>2.62</v>
      </c>
      <c r="U55" s="109">
        <v>38.6</v>
      </c>
    </row>
    <row r="56" spans="1:21" x14ac:dyDescent="0.2">
      <c r="A56" s="4"/>
      <c r="C56" s="27" t="s">
        <v>182</v>
      </c>
      <c r="E56" s="54">
        <v>60813</v>
      </c>
      <c r="G56" s="18" t="s">
        <v>201</v>
      </c>
      <c r="H56" s="18" t="s">
        <v>104</v>
      </c>
      <c r="I56" s="2">
        <v>-11</v>
      </c>
      <c r="K56" s="9">
        <v>15352427.57</v>
      </c>
      <c r="L56" s="19"/>
      <c r="M56" s="20">
        <v>3948518</v>
      </c>
      <c r="N56" s="20"/>
      <c r="O56" s="20">
        <v>13092677</v>
      </c>
      <c r="P56" s="20"/>
      <c r="Q56" s="20">
        <v>346489</v>
      </c>
      <c r="S56" s="103">
        <v>2.2599999999999998</v>
      </c>
      <c r="U56" s="109">
        <v>37.799999999999997</v>
      </c>
    </row>
    <row r="57" spans="1:21" x14ac:dyDescent="0.2">
      <c r="A57" s="4"/>
      <c r="E57" s="18"/>
      <c r="G57" s="18"/>
      <c r="H57" s="18"/>
      <c r="I57" s="2"/>
      <c r="K57" s="7"/>
      <c r="M57" s="31"/>
      <c r="N57" s="12"/>
      <c r="O57" s="31"/>
      <c r="P57" s="12"/>
      <c r="Q57" s="31"/>
      <c r="S57" s="104"/>
      <c r="U57" s="110"/>
    </row>
    <row r="58" spans="1:21" x14ac:dyDescent="0.2">
      <c r="A58" s="4"/>
      <c r="C58" s="55" t="s">
        <v>28</v>
      </c>
      <c r="E58" s="18"/>
      <c r="G58" s="18"/>
      <c r="H58" s="18"/>
      <c r="I58" s="2"/>
      <c r="K58" s="7">
        <f>+SUBTOTAL(9,K45:K57)</f>
        <v>2634787079.6900001</v>
      </c>
      <c r="M58" s="12">
        <f>+SUBTOTAL(9,M45:M57)</f>
        <v>554852014</v>
      </c>
      <c r="N58" s="12"/>
      <c r="O58" s="12">
        <f>+SUBTOTAL(9,O45:O57)</f>
        <v>2292199549</v>
      </c>
      <c r="P58" s="12"/>
      <c r="Q58" s="12">
        <f>+SUBTOTAL(9,Q45:Q57)</f>
        <v>162098333</v>
      </c>
      <c r="S58" s="103">
        <f>ROUND(Q58/K58*100,2)</f>
        <v>6.15</v>
      </c>
      <c r="U58" s="109">
        <f>IF(Q58=0,"-     ",ROUND(O58/Q58,1))</f>
        <v>14.1</v>
      </c>
    </row>
    <row r="59" spans="1:21" x14ac:dyDescent="0.2">
      <c r="A59" s="4"/>
      <c r="C59" s="55"/>
      <c r="E59" s="18"/>
      <c r="G59" s="18"/>
      <c r="H59" s="18"/>
      <c r="I59" s="2"/>
      <c r="K59" s="7"/>
      <c r="M59" s="12"/>
      <c r="N59" s="12"/>
      <c r="O59" s="12"/>
      <c r="P59" s="12"/>
      <c r="Q59" s="12"/>
      <c r="S59" s="103"/>
      <c r="U59" s="109"/>
    </row>
    <row r="60" spans="1:21" x14ac:dyDescent="0.2">
      <c r="S60" s="102"/>
      <c r="U60" s="111"/>
    </row>
    <row r="61" spans="1:21" x14ac:dyDescent="0.2">
      <c r="A61" s="4">
        <v>312.10000000000002</v>
      </c>
      <c r="C61" s="5" t="s">
        <v>121</v>
      </c>
      <c r="E61" s="18"/>
      <c r="G61" s="18"/>
      <c r="H61" s="18"/>
      <c r="I61" s="2"/>
      <c r="K61" s="7"/>
      <c r="M61" s="12"/>
      <c r="N61" s="12"/>
      <c r="O61" s="12"/>
      <c r="P61" s="12"/>
      <c r="Q61" s="12"/>
      <c r="S61" s="103"/>
      <c r="U61" s="109"/>
    </row>
    <row r="62" spans="1:21" x14ac:dyDescent="0.2">
      <c r="A62" s="4"/>
      <c r="C62" s="57" t="s">
        <v>186</v>
      </c>
      <c r="E62" s="54">
        <v>44347</v>
      </c>
      <c r="G62" s="18" t="s">
        <v>202</v>
      </c>
      <c r="H62" s="18" t="s">
        <v>104</v>
      </c>
      <c r="I62" s="2">
        <v>0</v>
      </c>
      <c r="K62" s="29">
        <v>411750.29</v>
      </c>
      <c r="L62" s="58"/>
      <c r="M62" s="36">
        <v>399686</v>
      </c>
      <c r="N62" s="36"/>
      <c r="O62" s="36">
        <v>12064</v>
      </c>
      <c r="P62" s="36"/>
      <c r="Q62" s="36">
        <v>12064</v>
      </c>
      <c r="R62" s="56"/>
      <c r="S62" s="105" t="s">
        <v>123</v>
      </c>
      <c r="T62" s="56"/>
      <c r="U62" s="112" t="s">
        <v>123</v>
      </c>
    </row>
    <row r="63" spans="1:21" x14ac:dyDescent="0.2">
      <c r="A63" s="4"/>
      <c r="C63" s="57" t="s">
        <v>151</v>
      </c>
      <c r="E63" s="54">
        <v>45565</v>
      </c>
      <c r="G63" s="18" t="s">
        <v>202</v>
      </c>
      <c r="H63" s="18" t="s">
        <v>104</v>
      </c>
      <c r="I63" s="2">
        <v>0</v>
      </c>
      <c r="K63" s="29">
        <v>4846362.74</v>
      </c>
      <c r="L63" s="58"/>
      <c r="M63" s="36">
        <v>4469130</v>
      </c>
      <c r="N63" s="36"/>
      <c r="O63" s="36">
        <v>377233</v>
      </c>
      <c r="P63" s="36"/>
      <c r="Q63" s="36">
        <v>91112</v>
      </c>
      <c r="R63" s="56"/>
      <c r="S63" s="105" t="s">
        <v>123</v>
      </c>
      <c r="T63" s="56"/>
      <c r="U63" s="112" t="s">
        <v>123</v>
      </c>
    </row>
    <row r="64" spans="1:21" s="56" customFormat="1" x14ac:dyDescent="0.2">
      <c r="A64" s="88"/>
      <c r="B64" s="89"/>
      <c r="C64" s="90" t="s">
        <v>187</v>
      </c>
      <c r="E64" s="91">
        <v>45199</v>
      </c>
      <c r="G64" s="92" t="s">
        <v>202</v>
      </c>
      <c r="H64" s="92" t="s">
        <v>104</v>
      </c>
      <c r="I64" s="93">
        <v>0</v>
      </c>
      <c r="K64" s="9">
        <v>5057242.5</v>
      </c>
      <c r="L64" s="58"/>
      <c r="M64" s="33">
        <v>4767144</v>
      </c>
      <c r="N64" s="36"/>
      <c r="O64" s="33">
        <v>290098</v>
      </c>
      <c r="P64" s="36"/>
      <c r="Q64" s="33">
        <v>90525</v>
      </c>
      <c r="S64" s="105" t="s">
        <v>123</v>
      </c>
      <c r="U64" s="112" t="s">
        <v>123</v>
      </c>
    </row>
    <row r="65" spans="1:21" x14ac:dyDescent="0.2">
      <c r="A65" s="4"/>
      <c r="C65" s="55"/>
      <c r="E65" s="18"/>
      <c r="G65" s="18"/>
      <c r="H65" s="18"/>
      <c r="I65" s="2"/>
      <c r="K65" s="7"/>
      <c r="M65" s="12"/>
      <c r="N65" s="12"/>
      <c r="O65" s="12"/>
      <c r="P65" s="12"/>
      <c r="Q65" s="12"/>
      <c r="S65" s="103"/>
      <c r="U65" s="109"/>
    </row>
    <row r="66" spans="1:21" s="56" customFormat="1" x14ac:dyDescent="0.2">
      <c r="A66" s="88"/>
      <c r="B66" s="89"/>
      <c r="C66" s="108" t="s">
        <v>122</v>
      </c>
      <c r="E66" s="92"/>
      <c r="G66" s="92"/>
      <c r="H66" s="92"/>
      <c r="I66" s="93"/>
      <c r="K66" s="29">
        <f>+SUBTOTAL(9,K62:K65)</f>
        <v>10315355.530000001</v>
      </c>
      <c r="M66" s="35">
        <f>+SUBTOTAL(9,M62:M65)</f>
        <v>9635960</v>
      </c>
      <c r="N66" s="35"/>
      <c r="O66" s="35">
        <f>+SUBTOTAL(9,O62:O65)</f>
        <v>679395</v>
      </c>
      <c r="P66" s="35"/>
      <c r="Q66" s="35">
        <f>+SUBTOTAL(9,Q62:Q65)</f>
        <v>193701</v>
      </c>
      <c r="S66" s="105" t="s">
        <v>123</v>
      </c>
      <c r="U66" s="112" t="s">
        <v>123</v>
      </c>
    </row>
    <row r="67" spans="1:21" x14ac:dyDescent="0.2">
      <c r="A67" s="4"/>
      <c r="C67" s="55"/>
      <c r="E67" s="18"/>
      <c r="G67" s="18"/>
      <c r="H67" s="18"/>
      <c r="I67" s="2"/>
      <c r="K67" s="29"/>
      <c r="M67" s="35"/>
      <c r="N67" s="12"/>
      <c r="O67" s="35"/>
      <c r="P67" s="12"/>
      <c r="Q67" s="35"/>
      <c r="S67" s="103"/>
      <c r="U67" s="109"/>
    </row>
    <row r="68" spans="1:21" x14ac:dyDescent="0.2">
      <c r="A68" s="4">
        <v>314</v>
      </c>
      <c r="C68" s="5" t="s">
        <v>29</v>
      </c>
      <c r="K68" s="7"/>
      <c r="M68" s="12"/>
      <c r="N68" s="12"/>
      <c r="O68" s="12"/>
      <c r="P68" s="12"/>
      <c r="Q68" s="12"/>
      <c r="S68" s="102"/>
      <c r="U68" s="111"/>
    </row>
    <row r="69" spans="1:21" x14ac:dyDescent="0.2">
      <c r="A69" s="4"/>
      <c r="C69" s="26" t="s">
        <v>62</v>
      </c>
      <c r="E69" s="54">
        <v>45657</v>
      </c>
      <c r="G69" s="18" t="s">
        <v>203</v>
      </c>
      <c r="H69" s="18" t="s">
        <v>104</v>
      </c>
      <c r="I69" s="2">
        <v>-7</v>
      </c>
      <c r="K69" s="7">
        <v>27258907.359999999</v>
      </c>
      <c r="L69" s="19"/>
      <c r="M69" s="20">
        <v>12185078</v>
      </c>
      <c r="N69" s="20"/>
      <c r="O69" s="20">
        <v>16981953</v>
      </c>
      <c r="P69" s="20"/>
      <c r="Q69" s="20">
        <v>3827531</v>
      </c>
      <c r="S69" s="103">
        <v>14.04</v>
      </c>
      <c r="U69" s="109">
        <v>4.4000000000000004</v>
      </c>
    </row>
    <row r="70" spans="1:21" x14ac:dyDescent="0.2">
      <c r="A70" s="4"/>
      <c r="C70" s="26" t="s">
        <v>63</v>
      </c>
      <c r="E70" s="54">
        <v>46934</v>
      </c>
      <c r="G70" s="18" t="s">
        <v>203</v>
      </c>
      <c r="H70" s="18" t="s">
        <v>104</v>
      </c>
      <c r="I70" s="2">
        <v>-7</v>
      </c>
      <c r="K70" s="7">
        <v>31310218</v>
      </c>
      <c r="L70" s="19"/>
      <c r="M70" s="20">
        <v>12895686</v>
      </c>
      <c r="N70" s="20"/>
      <c r="O70" s="20">
        <v>20606247</v>
      </c>
      <c r="P70" s="20"/>
      <c r="Q70" s="20">
        <v>2634635</v>
      </c>
      <c r="S70" s="103">
        <v>8.414617234539854</v>
      </c>
      <c r="U70" s="109">
        <v>7.8</v>
      </c>
    </row>
    <row r="71" spans="1:21" x14ac:dyDescent="0.2">
      <c r="A71" s="4"/>
      <c r="C71" s="26" t="s">
        <v>64</v>
      </c>
      <c r="E71" s="54">
        <v>50951</v>
      </c>
      <c r="G71" s="18" t="s">
        <v>203</v>
      </c>
      <c r="H71" s="18" t="s">
        <v>104</v>
      </c>
      <c r="I71" s="2">
        <v>-7</v>
      </c>
      <c r="K71" s="7">
        <v>40689104.189999998</v>
      </c>
      <c r="L71" s="19"/>
      <c r="M71" s="20">
        <v>19513757</v>
      </c>
      <c r="N71" s="20"/>
      <c r="O71" s="20">
        <v>24023584</v>
      </c>
      <c r="P71" s="20"/>
      <c r="Q71" s="20">
        <v>1332365</v>
      </c>
      <c r="S71" s="103">
        <v>3.27</v>
      </c>
      <c r="U71" s="109">
        <v>18</v>
      </c>
    </row>
    <row r="72" spans="1:21" x14ac:dyDescent="0.2">
      <c r="A72" s="4"/>
      <c r="B72" s="40"/>
      <c r="C72" s="26" t="s">
        <v>65</v>
      </c>
      <c r="D72" s="14"/>
      <c r="E72" s="54">
        <v>50951</v>
      </c>
      <c r="F72" s="14"/>
      <c r="G72" s="18" t="s">
        <v>203</v>
      </c>
      <c r="H72" s="18" t="s">
        <v>104</v>
      </c>
      <c r="I72" s="2">
        <v>-7</v>
      </c>
      <c r="K72" s="7">
        <v>57615791.649999999</v>
      </c>
      <c r="L72" s="19"/>
      <c r="M72" s="20">
        <v>25907523</v>
      </c>
      <c r="N72" s="20"/>
      <c r="O72" s="20">
        <v>35741374</v>
      </c>
      <c r="P72" s="20"/>
      <c r="Q72" s="20">
        <v>1995028</v>
      </c>
      <c r="S72" s="103">
        <v>3.46</v>
      </c>
      <c r="U72" s="109">
        <v>17.899999999999999</v>
      </c>
    </row>
    <row r="73" spans="1:21" x14ac:dyDescent="0.2">
      <c r="A73" s="4"/>
      <c r="C73" s="27" t="s">
        <v>153</v>
      </c>
      <c r="D73" s="14"/>
      <c r="E73" s="54">
        <v>53143</v>
      </c>
      <c r="F73" s="14"/>
      <c r="G73" s="18" t="s">
        <v>203</v>
      </c>
      <c r="H73" s="18" t="s">
        <v>104</v>
      </c>
      <c r="I73" s="2">
        <v>-11</v>
      </c>
      <c r="K73" s="7">
        <v>59116130.799999997</v>
      </c>
      <c r="L73" s="19"/>
      <c r="M73" s="20">
        <v>30913793</v>
      </c>
      <c r="N73" s="20"/>
      <c r="O73" s="20">
        <v>34705112</v>
      </c>
      <c r="P73" s="20"/>
      <c r="Q73" s="20">
        <v>1527744</v>
      </c>
      <c r="S73" s="103">
        <v>2.58</v>
      </c>
      <c r="U73" s="109">
        <v>22.7</v>
      </c>
    </row>
    <row r="74" spans="1:21" x14ac:dyDescent="0.2">
      <c r="A74" s="4"/>
      <c r="C74" s="27" t="s">
        <v>152</v>
      </c>
      <c r="E74" s="54">
        <v>60813</v>
      </c>
      <c r="G74" s="18" t="s">
        <v>203</v>
      </c>
      <c r="H74" s="18" t="s">
        <v>104</v>
      </c>
      <c r="I74" s="2">
        <v>-11</v>
      </c>
      <c r="K74" s="9">
        <v>22692470.510000002</v>
      </c>
      <c r="L74" s="19"/>
      <c r="M74" s="20">
        <v>5292482</v>
      </c>
      <c r="N74" s="20"/>
      <c r="O74" s="20">
        <v>19896160</v>
      </c>
      <c r="P74" s="20"/>
      <c r="Q74" s="20">
        <v>504518</v>
      </c>
      <c r="S74" s="103">
        <v>2.2200000000000002</v>
      </c>
      <c r="U74" s="109">
        <v>39.4</v>
      </c>
    </row>
    <row r="75" spans="1:21" x14ac:dyDescent="0.2">
      <c r="A75" s="4"/>
      <c r="E75" s="18"/>
      <c r="G75" s="18"/>
      <c r="H75" s="18"/>
      <c r="I75" s="2"/>
      <c r="K75" s="7"/>
      <c r="M75" s="31"/>
      <c r="N75" s="12"/>
      <c r="O75" s="31"/>
      <c r="P75" s="12"/>
      <c r="Q75" s="31"/>
      <c r="S75" s="104"/>
      <c r="U75" s="110"/>
    </row>
    <row r="76" spans="1:21" x14ac:dyDescent="0.2">
      <c r="A76" s="4"/>
      <c r="C76" s="55" t="s">
        <v>30</v>
      </c>
      <c r="E76" s="18"/>
      <c r="G76" s="18"/>
      <c r="H76" s="18"/>
      <c r="I76" s="2"/>
      <c r="K76" s="7">
        <f>+SUBTOTAL(9,K69:K75)</f>
        <v>238682622.50999999</v>
      </c>
      <c r="M76" s="12">
        <f>+SUBTOTAL(9,M69:M75)</f>
        <v>106708319</v>
      </c>
      <c r="N76" s="12"/>
      <c r="O76" s="12">
        <f>+SUBTOTAL(9,O69:O75)</f>
        <v>151954430</v>
      </c>
      <c r="P76" s="12"/>
      <c r="Q76" s="12">
        <f>+SUBTOTAL(9,Q69:Q75)</f>
        <v>11821821</v>
      </c>
      <c r="S76" s="103">
        <f>ROUND(Q76/K76*100,2)</f>
        <v>4.95</v>
      </c>
      <c r="U76" s="109">
        <f>IF(Q76=0,"-     ",ROUND(O76/Q76,1))</f>
        <v>12.9</v>
      </c>
    </row>
    <row r="77" spans="1:21" x14ac:dyDescent="0.2">
      <c r="A77" s="4"/>
      <c r="C77" s="55"/>
      <c r="E77" s="18"/>
      <c r="G77" s="18"/>
      <c r="H77" s="18"/>
      <c r="I77" s="2"/>
      <c r="K77" s="7"/>
      <c r="M77" s="12"/>
      <c r="N77" s="12"/>
      <c r="O77" s="12"/>
      <c r="P77" s="12"/>
      <c r="Q77" s="12"/>
      <c r="S77" s="103"/>
      <c r="U77" s="109"/>
    </row>
    <row r="78" spans="1:21" x14ac:dyDescent="0.2">
      <c r="A78" s="4">
        <v>315</v>
      </c>
      <c r="C78" s="5" t="s">
        <v>31</v>
      </c>
      <c r="K78" s="7"/>
      <c r="M78" s="12"/>
      <c r="N78" s="12"/>
      <c r="O78" s="12"/>
      <c r="P78" s="12"/>
      <c r="Q78" s="12"/>
      <c r="S78" s="102"/>
      <c r="U78" s="111"/>
    </row>
    <row r="79" spans="1:21" x14ac:dyDescent="0.2">
      <c r="A79" s="4"/>
      <c r="C79" s="26" t="s">
        <v>62</v>
      </c>
      <c r="E79" s="54">
        <v>45657</v>
      </c>
      <c r="G79" s="18" t="s">
        <v>204</v>
      </c>
      <c r="H79" s="18" t="s">
        <v>104</v>
      </c>
      <c r="I79" s="2">
        <v>-7</v>
      </c>
      <c r="K79" s="7">
        <v>18109188.73</v>
      </c>
      <c r="L79" s="19"/>
      <c r="M79" s="20">
        <v>12367099</v>
      </c>
      <c r="N79" s="20"/>
      <c r="O79" s="20">
        <v>7009733</v>
      </c>
      <c r="P79" s="20"/>
      <c r="Q79" s="20">
        <v>1569509</v>
      </c>
      <c r="S79" s="103">
        <v>8.67</v>
      </c>
      <c r="U79" s="109">
        <v>4.5</v>
      </c>
    </row>
    <row r="80" spans="1:21" x14ac:dyDescent="0.2">
      <c r="A80" s="4"/>
      <c r="C80" s="27" t="s">
        <v>177</v>
      </c>
      <c r="E80" s="54">
        <v>45657</v>
      </c>
      <c r="G80" s="18" t="s">
        <v>204</v>
      </c>
      <c r="H80" s="18" t="s">
        <v>104</v>
      </c>
      <c r="I80" s="2">
        <v>-7</v>
      </c>
      <c r="K80" s="7">
        <v>202167.22</v>
      </c>
      <c r="L80" s="19"/>
      <c r="M80" s="20">
        <v>36884</v>
      </c>
      <c r="N80" s="20"/>
      <c r="O80" s="20">
        <v>179435</v>
      </c>
      <c r="P80" s="20"/>
      <c r="Q80" s="20">
        <v>40413</v>
      </c>
      <c r="S80" s="103">
        <v>19.989999999999998</v>
      </c>
      <c r="U80" s="109">
        <v>4.4000000000000004</v>
      </c>
    </row>
    <row r="81" spans="1:21" x14ac:dyDescent="0.2">
      <c r="A81" s="4"/>
      <c r="C81" s="26" t="s">
        <v>63</v>
      </c>
      <c r="E81" s="54">
        <v>46934</v>
      </c>
      <c r="G81" s="18" t="s">
        <v>204</v>
      </c>
      <c r="H81" s="18" t="s">
        <v>104</v>
      </c>
      <c r="I81" s="2">
        <v>-7</v>
      </c>
      <c r="K81" s="7">
        <v>13365293.98</v>
      </c>
      <c r="L81" s="19"/>
      <c r="M81" s="20">
        <v>5912668</v>
      </c>
      <c r="N81" s="20"/>
      <c r="O81" s="20">
        <v>8388197</v>
      </c>
      <c r="P81" s="20"/>
      <c r="Q81" s="20">
        <v>1059739</v>
      </c>
      <c r="S81" s="103">
        <v>7.9290362156328715</v>
      </c>
      <c r="U81" s="109">
        <v>7.9</v>
      </c>
    </row>
    <row r="82" spans="1:21" x14ac:dyDescent="0.2">
      <c r="A82" s="4"/>
      <c r="C82" s="27" t="s">
        <v>178</v>
      </c>
      <c r="E82" s="54">
        <v>46934</v>
      </c>
      <c r="G82" s="18" t="s">
        <v>204</v>
      </c>
      <c r="H82" s="18" t="s">
        <v>104</v>
      </c>
      <c r="I82" s="2">
        <v>-7</v>
      </c>
      <c r="K82" s="7">
        <v>5652402.3799999999</v>
      </c>
      <c r="L82" s="19"/>
      <c r="M82" s="20">
        <v>872534</v>
      </c>
      <c r="N82" s="20"/>
      <c r="O82" s="20">
        <v>5175537</v>
      </c>
      <c r="P82" s="20"/>
      <c r="Q82" s="20">
        <v>648564</v>
      </c>
      <c r="S82" s="103">
        <v>11.474130049460491</v>
      </c>
      <c r="U82" s="109">
        <v>8</v>
      </c>
    </row>
    <row r="83" spans="1:21" x14ac:dyDescent="0.2">
      <c r="A83" s="4"/>
      <c r="C83" s="26" t="s">
        <v>64</v>
      </c>
      <c r="E83" s="54">
        <v>50951</v>
      </c>
      <c r="G83" s="18" t="s">
        <v>204</v>
      </c>
      <c r="H83" s="18" t="s">
        <v>104</v>
      </c>
      <c r="I83" s="2">
        <v>-7</v>
      </c>
      <c r="K83" s="7">
        <v>26922251.16</v>
      </c>
      <c r="L83" s="19"/>
      <c r="M83" s="20">
        <v>14642746</v>
      </c>
      <c r="N83" s="20"/>
      <c r="O83" s="20">
        <v>14164063</v>
      </c>
      <c r="P83" s="20"/>
      <c r="Q83" s="20">
        <v>760618</v>
      </c>
      <c r="S83" s="103">
        <v>2.83</v>
      </c>
      <c r="U83" s="109">
        <v>18.600000000000001</v>
      </c>
    </row>
    <row r="84" spans="1:21" x14ac:dyDescent="0.2">
      <c r="A84" s="4"/>
      <c r="C84" s="27" t="s">
        <v>179</v>
      </c>
      <c r="E84" s="54">
        <v>50951</v>
      </c>
      <c r="G84" s="18" t="s">
        <v>204</v>
      </c>
      <c r="H84" s="18" t="s">
        <v>104</v>
      </c>
      <c r="I84" s="2">
        <v>-7</v>
      </c>
      <c r="K84" s="7">
        <v>1088905.01</v>
      </c>
      <c r="L84" s="19"/>
      <c r="M84" s="20">
        <v>1136341</v>
      </c>
      <c r="N84" s="20"/>
      <c r="O84" s="20">
        <v>28787</v>
      </c>
      <c r="P84" s="20"/>
      <c r="Q84" s="20">
        <v>1614</v>
      </c>
      <c r="S84" s="103">
        <v>0.15</v>
      </c>
      <c r="U84" s="109">
        <v>17.8</v>
      </c>
    </row>
    <row r="85" spans="1:21" x14ac:dyDescent="0.2">
      <c r="A85" s="4"/>
      <c r="C85" s="26" t="s">
        <v>65</v>
      </c>
      <c r="E85" s="54">
        <v>50951</v>
      </c>
      <c r="G85" s="18" t="s">
        <v>204</v>
      </c>
      <c r="H85" s="18" t="s">
        <v>104</v>
      </c>
      <c r="I85" s="2">
        <v>-7</v>
      </c>
      <c r="K85" s="7">
        <v>33383302.280000001</v>
      </c>
      <c r="L85" s="19"/>
      <c r="M85" s="20">
        <v>18964792</v>
      </c>
      <c r="N85" s="20"/>
      <c r="O85" s="20">
        <v>16755341</v>
      </c>
      <c r="P85" s="20"/>
      <c r="Q85" s="20">
        <v>913195</v>
      </c>
      <c r="S85" s="103">
        <v>2.74</v>
      </c>
      <c r="U85" s="109">
        <v>18.3</v>
      </c>
    </row>
    <row r="86" spans="1:21" x14ac:dyDescent="0.2">
      <c r="A86" s="4"/>
      <c r="C86" s="27" t="s">
        <v>180</v>
      </c>
      <c r="E86" s="54">
        <v>50951</v>
      </c>
      <c r="G86" s="18" t="s">
        <v>204</v>
      </c>
      <c r="H86" s="18" t="s">
        <v>104</v>
      </c>
      <c r="I86" s="2">
        <v>-7</v>
      </c>
      <c r="K86" s="7">
        <v>8052008.04</v>
      </c>
      <c r="L86" s="19"/>
      <c r="M86" s="20">
        <v>586418</v>
      </c>
      <c r="N86" s="20"/>
      <c r="O86" s="20">
        <v>8029231</v>
      </c>
      <c r="P86" s="20"/>
      <c r="Q86" s="20">
        <v>425998</v>
      </c>
      <c r="S86" s="103">
        <v>5.29</v>
      </c>
      <c r="U86" s="109">
        <v>18.8</v>
      </c>
    </row>
    <row r="87" spans="1:21" x14ac:dyDescent="0.2">
      <c r="A87" s="4"/>
      <c r="C87" s="27" t="s">
        <v>153</v>
      </c>
      <c r="E87" s="54">
        <v>53143</v>
      </c>
      <c r="G87" s="18" t="s">
        <v>204</v>
      </c>
      <c r="H87" s="18" t="s">
        <v>104</v>
      </c>
      <c r="I87" s="2">
        <v>-11</v>
      </c>
      <c r="K87" s="7">
        <v>65490511.950000003</v>
      </c>
      <c r="L87" s="19"/>
      <c r="M87" s="20">
        <v>32377733</v>
      </c>
      <c r="N87" s="20"/>
      <c r="O87" s="20">
        <v>40316735</v>
      </c>
      <c r="P87" s="20"/>
      <c r="Q87" s="20">
        <v>1691051</v>
      </c>
      <c r="S87" s="103">
        <v>2.58</v>
      </c>
      <c r="U87" s="109">
        <v>23.8</v>
      </c>
    </row>
    <row r="88" spans="1:21" x14ac:dyDescent="0.2">
      <c r="A88" s="4"/>
      <c r="C88" s="27" t="s">
        <v>181</v>
      </c>
      <c r="E88" s="54">
        <v>53143</v>
      </c>
      <c r="G88" s="18" t="s">
        <v>204</v>
      </c>
      <c r="H88" s="18" t="s">
        <v>104</v>
      </c>
      <c r="I88" s="2">
        <v>-11</v>
      </c>
      <c r="K88" s="7">
        <v>2736920.21</v>
      </c>
      <c r="L88" s="19"/>
      <c r="M88" s="20">
        <v>2460753</v>
      </c>
      <c r="N88" s="20"/>
      <c r="O88" s="20">
        <v>577228</v>
      </c>
      <c r="P88" s="20"/>
      <c r="Q88" s="20">
        <v>24834</v>
      </c>
      <c r="S88" s="103">
        <v>0.91</v>
      </c>
      <c r="U88" s="109">
        <v>23.2</v>
      </c>
    </row>
    <row r="89" spans="1:21" x14ac:dyDescent="0.2">
      <c r="A89" s="4"/>
      <c r="C89" s="27" t="s">
        <v>154</v>
      </c>
      <c r="E89" s="54">
        <v>60813</v>
      </c>
      <c r="G89" s="18" t="s">
        <v>204</v>
      </c>
      <c r="H89" s="18" t="s">
        <v>104</v>
      </c>
      <c r="I89" s="2">
        <v>-11</v>
      </c>
      <c r="K89" s="9">
        <v>11108163.380000001</v>
      </c>
      <c r="L89" s="19"/>
      <c r="M89" s="20">
        <v>2103255</v>
      </c>
      <c r="N89" s="20"/>
      <c r="O89" s="20">
        <v>10226806</v>
      </c>
      <c r="P89" s="20"/>
      <c r="Q89" s="20">
        <v>236028</v>
      </c>
      <c r="S89" s="103">
        <v>2.12</v>
      </c>
      <c r="U89" s="109">
        <v>43.3</v>
      </c>
    </row>
    <row r="90" spans="1:21" x14ac:dyDescent="0.2">
      <c r="A90" s="4"/>
      <c r="E90" s="18"/>
      <c r="G90" s="18"/>
      <c r="H90" s="18"/>
      <c r="I90" s="2"/>
      <c r="K90" s="7"/>
      <c r="M90" s="31"/>
      <c r="N90" s="12"/>
      <c r="O90" s="31"/>
      <c r="P90" s="12"/>
      <c r="Q90" s="31"/>
      <c r="S90" s="104"/>
      <c r="U90" s="110"/>
    </row>
    <row r="91" spans="1:21" x14ac:dyDescent="0.2">
      <c r="A91" s="4"/>
      <c r="C91" s="55" t="s">
        <v>32</v>
      </c>
      <c r="E91" s="18"/>
      <c r="G91" s="18"/>
      <c r="H91" s="18"/>
      <c r="I91" s="2"/>
      <c r="K91" s="7">
        <f>+SUBTOTAL(9,K79:K90)</f>
        <v>186111114.34</v>
      </c>
      <c r="M91" s="12">
        <f>+SUBTOTAL(9,M79:M90)</f>
        <v>91461223</v>
      </c>
      <c r="N91" s="12"/>
      <c r="O91" s="12">
        <f>+SUBTOTAL(9,O79:O90)</f>
        <v>110851093</v>
      </c>
      <c r="P91" s="12"/>
      <c r="Q91" s="12">
        <f>+SUBTOTAL(9,Q79:Q90)</f>
        <v>7371563</v>
      </c>
      <c r="S91" s="103">
        <f>ROUND(Q91/K91*100,2)</f>
        <v>3.96</v>
      </c>
      <c r="U91" s="109">
        <f>IF(Q91=0,"-     ",ROUND(O91/Q91,1))</f>
        <v>15</v>
      </c>
    </row>
    <row r="92" spans="1:21" x14ac:dyDescent="0.2">
      <c r="A92" s="4"/>
      <c r="C92" s="55"/>
      <c r="E92" s="18"/>
      <c r="G92" s="18"/>
      <c r="H92" s="18"/>
      <c r="I92" s="2"/>
      <c r="K92" s="7"/>
      <c r="M92" s="12"/>
      <c r="N92" s="12"/>
      <c r="O92" s="12"/>
      <c r="P92" s="12"/>
      <c r="Q92" s="12"/>
      <c r="S92" s="103"/>
      <c r="U92" s="109"/>
    </row>
    <row r="93" spans="1:21" x14ac:dyDescent="0.2">
      <c r="A93" s="4">
        <v>316</v>
      </c>
      <c r="B93" s="28" t="s">
        <v>0</v>
      </c>
      <c r="C93" s="3" t="s">
        <v>254</v>
      </c>
      <c r="K93" s="7"/>
      <c r="M93" s="12"/>
      <c r="N93" s="12"/>
      <c r="O93" s="12"/>
      <c r="P93" s="12"/>
      <c r="Q93" s="12"/>
      <c r="S93" s="102"/>
      <c r="U93" s="111"/>
    </row>
    <row r="94" spans="1:21" x14ac:dyDescent="0.2">
      <c r="A94" s="4"/>
      <c r="C94" s="27" t="s">
        <v>117</v>
      </c>
      <c r="E94" s="54">
        <v>59717</v>
      </c>
      <c r="G94" s="18" t="s">
        <v>205</v>
      </c>
      <c r="H94" s="18" t="s">
        <v>104</v>
      </c>
      <c r="I94" s="2">
        <v>-5</v>
      </c>
      <c r="K94" s="7">
        <v>1930485.14</v>
      </c>
      <c r="L94" s="19"/>
      <c r="M94" s="20">
        <v>128442</v>
      </c>
      <c r="N94" s="20"/>
      <c r="O94" s="20">
        <v>1898567</v>
      </c>
      <c r="P94" s="20"/>
      <c r="Q94" s="20">
        <v>52510</v>
      </c>
      <c r="S94" s="103">
        <v>2.72</v>
      </c>
      <c r="U94" s="109">
        <v>36.200000000000003</v>
      </c>
    </row>
    <row r="95" spans="1:21" x14ac:dyDescent="0.2">
      <c r="A95" s="4"/>
      <c r="C95" s="26" t="s">
        <v>70</v>
      </c>
      <c r="E95" s="54">
        <v>45657</v>
      </c>
      <c r="G95" s="18" t="s">
        <v>205</v>
      </c>
      <c r="H95" s="18" t="s">
        <v>104</v>
      </c>
      <c r="I95" s="2">
        <v>-7</v>
      </c>
      <c r="K95" s="7">
        <v>719267.87</v>
      </c>
      <c r="L95" s="19"/>
      <c r="M95" s="20">
        <v>511529</v>
      </c>
      <c r="N95" s="20"/>
      <c r="O95" s="20">
        <v>258088</v>
      </c>
      <c r="P95" s="20"/>
      <c r="Q95" s="20">
        <v>61082</v>
      </c>
      <c r="S95" s="103">
        <v>8.49</v>
      </c>
      <c r="U95" s="109">
        <v>4.2</v>
      </c>
    </row>
    <row r="96" spans="1:21" x14ac:dyDescent="0.2">
      <c r="A96" s="4"/>
      <c r="C96" s="26" t="s">
        <v>71</v>
      </c>
      <c r="E96" s="54">
        <v>46934</v>
      </c>
      <c r="G96" s="18" t="s">
        <v>205</v>
      </c>
      <c r="H96" s="18" t="s">
        <v>104</v>
      </c>
      <c r="I96" s="2">
        <v>-7</v>
      </c>
      <c r="K96" s="7">
        <v>74667.78</v>
      </c>
      <c r="L96" s="19"/>
      <c r="M96" s="20">
        <v>25237</v>
      </c>
      <c r="N96" s="20"/>
      <c r="O96" s="20">
        <v>54658</v>
      </c>
      <c r="P96" s="20"/>
      <c r="Q96" s="20">
        <v>6933</v>
      </c>
      <c r="S96" s="103">
        <v>9.2851294092311303</v>
      </c>
      <c r="U96" s="109">
        <v>7.9</v>
      </c>
    </row>
    <row r="97" spans="1:21" x14ac:dyDescent="0.2">
      <c r="A97" s="4"/>
      <c r="C97" s="26" t="s">
        <v>72</v>
      </c>
      <c r="E97" s="54">
        <v>50951</v>
      </c>
      <c r="G97" s="18" t="s">
        <v>205</v>
      </c>
      <c r="H97" s="18" t="s">
        <v>104</v>
      </c>
      <c r="I97" s="2">
        <v>-7</v>
      </c>
      <c r="K97" s="7">
        <v>770586.25</v>
      </c>
      <c r="L97" s="19"/>
      <c r="M97" s="20">
        <v>318387</v>
      </c>
      <c r="N97" s="20"/>
      <c r="O97" s="20">
        <v>506140</v>
      </c>
      <c r="P97" s="20"/>
      <c r="Q97" s="20">
        <v>27472</v>
      </c>
      <c r="S97" s="103">
        <v>3.57</v>
      </c>
      <c r="U97" s="109">
        <v>18.399999999999999</v>
      </c>
    </row>
    <row r="98" spans="1:21" x14ac:dyDescent="0.2">
      <c r="A98" s="4"/>
      <c r="C98" s="26" t="s">
        <v>73</v>
      </c>
      <c r="E98" s="54">
        <v>50951</v>
      </c>
      <c r="G98" s="18" t="s">
        <v>205</v>
      </c>
      <c r="H98" s="18" t="s">
        <v>104</v>
      </c>
      <c r="I98" s="2">
        <v>-7</v>
      </c>
      <c r="K98" s="7">
        <v>11951532.18</v>
      </c>
      <c r="L98" s="19"/>
      <c r="M98" s="20">
        <v>4161773</v>
      </c>
      <c r="N98" s="20"/>
      <c r="O98" s="20">
        <v>8626366</v>
      </c>
      <c r="P98" s="20"/>
      <c r="Q98" s="20">
        <v>493619</v>
      </c>
      <c r="S98" s="103">
        <v>4.13</v>
      </c>
      <c r="U98" s="109">
        <v>17.5</v>
      </c>
    </row>
    <row r="99" spans="1:21" x14ac:dyDescent="0.2">
      <c r="A99" s="4"/>
      <c r="C99" s="27" t="s">
        <v>180</v>
      </c>
      <c r="E99" s="54">
        <v>50951</v>
      </c>
      <c r="G99" s="18" t="s">
        <v>205</v>
      </c>
      <c r="H99" s="18" t="s">
        <v>104</v>
      </c>
      <c r="I99" s="2">
        <v>-7</v>
      </c>
      <c r="K99" s="7">
        <v>43211.57</v>
      </c>
      <c r="L99" s="19"/>
      <c r="M99" s="20">
        <v>44422</v>
      </c>
      <c r="N99" s="20"/>
      <c r="O99" s="20">
        <v>1814</v>
      </c>
      <c r="P99" s="20"/>
      <c r="Q99" s="20">
        <v>101</v>
      </c>
      <c r="S99" s="103">
        <v>0.23</v>
      </c>
      <c r="U99" s="109">
        <v>18</v>
      </c>
    </row>
    <row r="100" spans="1:21" x14ac:dyDescent="0.2">
      <c r="A100" s="4"/>
      <c r="C100" s="27" t="s">
        <v>151</v>
      </c>
      <c r="E100" s="54">
        <v>53143</v>
      </c>
      <c r="G100" s="18" t="s">
        <v>205</v>
      </c>
      <c r="H100" s="18" t="s">
        <v>104</v>
      </c>
      <c r="I100" s="2">
        <v>-11</v>
      </c>
      <c r="K100" s="7">
        <v>3201189.18</v>
      </c>
      <c r="L100" s="19"/>
      <c r="M100" s="20">
        <v>1799746</v>
      </c>
      <c r="N100" s="20"/>
      <c r="O100" s="20">
        <v>1753574</v>
      </c>
      <c r="P100" s="20"/>
      <c r="Q100" s="20">
        <v>91469</v>
      </c>
      <c r="S100" s="103">
        <v>2.86</v>
      </c>
      <c r="U100" s="109">
        <v>19.2</v>
      </c>
    </row>
    <row r="101" spans="1:21" x14ac:dyDescent="0.2">
      <c r="A101" s="4"/>
      <c r="C101" s="27" t="s">
        <v>152</v>
      </c>
      <c r="E101" s="54">
        <v>60813</v>
      </c>
      <c r="G101" s="18" t="s">
        <v>205</v>
      </c>
      <c r="H101" s="18" t="s">
        <v>104</v>
      </c>
      <c r="I101" s="2">
        <v>-11</v>
      </c>
      <c r="K101" s="9">
        <v>4082818.23</v>
      </c>
      <c r="L101" s="19"/>
      <c r="M101" s="20">
        <v>421769</v>
      </c>
      <c r="N101" s="20"/>
      <c r="O101" s="20">
        <v>4110159</v>
      </c>
      <c r="P101" s="20"/>
      <c r="Q101" s="20">
        <v>116250</v>
      </c>
      <c r="S101" s="103">
        <v>2.85</v>
      </c>
      <c r="U101" s="109">
        <v>35.4</v>
      </c>
    </row>
    <row r="102" spans="1:21" x14ac:dyDescent="0.2">
      <c r="A102" s="4"/>
      <c r="E102" s="18"/>
      <c r="G102" s="18"/>
      <c r="H102" s="18"/>
      <c r="I102" s="2"/>
      <c r="K102" s="7"/>
      <c r="M102" s="31"/>
      <c r="N102" s="12"/>
      <c r="O102" s="31"/>
      <c r="P102" s="12"/>
      <c r="Q102" s="31"/>
      <c r="S102" s="104"/>
      <c r="U102" s="110"/>
    </row>
    <row r="103" spans="1:21" x14ac:dyDescent="0.2">
      <c r="A103" s="4"/>
      <c r="C103" s="55" t="s">
        <v>33</v>
      </c>
      <c r="E103" s="18"/>
      <c r="G103" s="18"/>
      <c r="H103" s="18"/>
      <c r="I103" s="2"/>
      <c r="K103" s="9">
        <f>+SUBTOTAL(9,K94:K102)</f>
        <v>22773758.199999999</v>
      </c>
      <c r="M103" s="34">
        <f>+SUBTOTAL(9,M94:M102)</f>
        <v>7411305</v>
      </c>
      <c r="N103" s="12"/>
      <c r="O103" s="34">
        <f>+SUBTOTAL(9,O94:O102)</f>
        <v>17209366</v>
      </c>
      <c r="P103" s="12"/>
      <c r="Q103" s="34">
        <f>+SUBTOTAL(9,Q94:Q102)</f>
        <v>849436</v>
      </c>
      <c r="S103" s="103">
        <f>ROUND(Q103/K103*100,2)</f>
        <v>3.73</v>
      </c>
      <c r="U103" s="109">
        <f>IF(Q103=0,"-     ",ROUND(O103/Q103,1))</f>
        <v>20.3</v>
      </c>
    </row>
    <row r="104" spans="1:21" x14ac:dyDescent="0.2">
      <c r="A104" s="4"/>
      <c r="C104" s="55"/>
      <c r="E104" s="18"/>
      <c r="G104" s="18"/>
      <c r="H104" s="18"/>
      <c r="I104" s="2"/>
      <c r="K104" s="7"/>
      <c r="M104" s="12"/>
      <c r="N104" s="12"/>
      <c r="O104" s="12"/>
      <c r="P104" s="12"/>
      <c r="Q104" s="12"/>
      <c r="S104" s="103"/>
      <c r="U104" s="109"/>
    </row>
    <row r="105" spans="1:21" ht="15.75" x14ac:dyDescent="0.25">
      <c r="A105" s="4"/>
      <c r="C105" s="53" t="s">
        <v>34</v>
      </c>
      <c r="H105" s="18"/>
      <c r="I105" s="2"/>
      <c r="K105" s="59">
        <f>+SUBTOTAL(9,K16:K104)</f>
        <v>3375442832.8300004</v>
      </c>
      <c r="L105" s="60"/>
      <c r="M105" s="61">
        <f>+SUBTOTAL(9,M16:M104)</f>
        <v>942677541</v>
      </c>
      <c r="N105" s="38"/>
      <c r="O105" s="61">
        <f>+SUBTOTAL(9,O16:O104)</f>
        <v>2709424335</v>
      </c>
      <c r="P105" s="38"/>
      <c r="Q105" s="61">
        <f>+SUBTOTAL(9,Q16:Q104)</f>
        <v>189517797</v>
      </c>
      <c r="S105" s="106">
        <f>ROUND(Q105/K105*100,2)</f>
        <v>5.61</v>
      </c>
      <c r="U105" s="110"/>
    </row>
    <row r="106" spans="1:21" ht="15.75" x14ac:dyDescent="0.25">
      <c r="A106" s="4"/>
      <c r="C106" s="53"/>
      <c r="H106" s="18"/>
      <c r="I106" s="2"/>
      <c r="K106" s="59"/>
      <c r="L106" s="60"/>
      <c r="M106" s="38"/>
      <c r="N106" s="38"/>
      <c r="O106" s="38"/>
      <c r="P106" s="38"/>
      <c r="Q106" s="38"/>
      <c r="S106" s="104"/>
      <c r="U106" s="110"/>
    </row>
    <row r="107" spans="1:21" ht="15.75" x14ac:dyDescent="0.25">
      <c r="A107" s="4"/>
      <c r="C107" s="53"/>
      <c r="H107" s="18"/>
      <c r="I107" s="2"/>
      <c r="K107" s="59"/>
      <c r="L107" s="60"/>
      <c r="M107" s="38"/>
      <c r="N107" s="38"/>
      <c r="O107" s="38"/>
      <c r="P107" s="38"/>
      <c r="Q107" s="38"/>
      <c r="S107" s="104"/>
      <c r="U107" s="110"/>
    </row>
    <row r="108" spans="1:21" ht="15.75" x14ac:dyDescent="0.25">
      <c r="A108" s="4"/>
      <c r="C108" s="62" t="s">
        <v>74</v>
      </c>
      <c r="E108" s="18"/>
      <c r="G108" s="18"/>
      <c r="H108" s="18"/>
      <c r="I108" s="2"/>
      <c r="K108" s="59"/>
      <c r="L108" s="60"/>
      <c r="M108" s="38"/>
      <c r="N108" s="38"/>
      <c r="O108" s="38"/>
      <c r="P108" s="38"/>
      <c r="Q108" s="38"/>
      <c r="S108" s="104"/>
      <c r="U108" s="110"/>
    </row>
    <row r="109" spans="1:21" ht="15.75" x14ac:dyDescent="0.25">
      <c r="A109" s="4"/>
      <c r="C109" s="53"/>
      <c r="E109" s="18"/>
      <c r="G109" s="18"/>
      <c r="H109" s="18"/>
      <c r="I109" s="2"/>
      <c r="K109" s="59"/>
      <c r="L109" s="60"/>
      <c r="M109" s="38"/>
      <c r="N109" s="38"/>
      <c r="O109" s="38"/>
      <c r="P109" s="38"/>
      <c r="Q109" s="38"/>
      <c r="S109" s="104"/>
      <c r="U109" s="110"/>
    </row>
    <row r="110" spans="1:21" ht="15.75" x14ac:dyDescent="0.25">
      <c r="A110" s="4">
        <v>331</v>
      </c>
      <c r="C110" s="63" t="s">
        <v>36</v>
      </c>
      <c r="E110" s="18"/>
      <c r="G110" s="18"/>
      <c r="H110" s="18"/>
      <c r="I110" s="2"/>
      <c r="K110" s="59"/>
      <c r="L110" s="60"/>
      <c r="M110" s="38"/>
      <c r="N110" s="38"/>
      <c r="O110" s="38"/>
      <c r="P110" s="38"/>
      <c r="Q110" s="38"/>
      <c r="S110" s="104"/>
      <c r="U110" s="110"/>
    </row>
    <row r="111" spans="1:21" x14ac:dyDescent="0.2">
      <c r="A111" s="4"/>
      <c r="C111" s="63" t="s">
        <v>75</v>
      </c>
      <c r="E111" s="54">
        <v>53266</v>
      </c>
      <c r="G111" s="18" t="s">
        <v>206</v>
      </c>
      <c r="H111" s="18" t="s">
        <v>104</v>
      </c>
      <c r="I111" s="2">
        <v>-2</v>
      </c>
      <c r="K111" s="7">
        <v>28698.29</v>
      </c>
      <c r="L111" s="19"/>
      <c r="M111" s="20">
        <v>5271</v>
      </c>
      <c r="N111" s="20"/>
      <c r="O111" s="20">
        <v>24001</v>
      </c>
      <c r="P111" s="20"/>
      <c r="Q111" s="20">
        <v>1160</v>
      </c>
      <c r="S111" s="103">
        <v>4.04</v>
      </c>
      <c r="U111" s="109">
        <v>20.7</v>
      </c>
    </row>
    <row r="112" spans="1:21" x14ac:dyDescent="0.2">
      <c r="A112" s="4"/>
      <c r="C112" s="63" t="s">
        <v>76</v>
      </c>
      <c r="E112" s="54">
        <v>53266</v>
      </c>
      <c r="G112" s="18" t="s">
        <v>206</v>
      </c>
      <c r="H112" s="18" t="s">
        <v>104</v>
      </c>
      <c r="I112" s="2">
        <v>-2</v>
      </c>
      <c r="K112" s="9">
        <v>5637542.6100000003</v>
      </c>
      <c r="L112" s="19"/>
      <c r="M112" s="33">
        <v>2687314</v>
      </c>
      <c r="N112" s="20"/>
      <c r="O112" s="33">
        <v>3062979</v>
      </c>
      <c r="P112" s="20"/>
      <c r="Q112" s="33">
        <v>132282</v>
      </c>
      <c r="S112" s="103">
        <v>2.35</v>
      </c>
      <c r="U112" s="109">
        <v>23.2</v>
      </c>
    </row>
    <row r="113" spans="1:21" x14ac:dyDescent="0.2">
      <c r="A113" s="4"/>
      <c r="C113" s="63"/>
      <c r="E113" s="18"/>
      <c r="G113" s="18"/>
      <c r="H113" s="18"/>
      <c r="I113" s="2"/>
      <c r="K113" s="17"/>
      <c r="L113" s="37"/>
      <c r="M113" s="64"/>
      <c r="N113" s="64"/>
      <c r="O113" s="64"/>
      <c r="P113" s="64"/>
      <c r="Q113" s="64"/>
      <c r="R113" s="37"/>
      <c r="S113" s="107"/>
      <c r="T113" s="37"/>
      <c r="U113" s="113"/>
    </row>
    <row r="114" spans="1:21" x14ac:dyDescent="0.2">
      <c r="A114" s="4"/>
      <c r="C114" s="65" t="s">
        <v>99</v>
      </c>
      <c r="E114" s="18"/>
      <c r="G114" s="18"/>
      <c r="H114" s="18"/>
      <c r="I114" s="2"/>
      <c r="K114" s="17">
        <f>+SUBTOTAL(9,K111:K113)</f>
        <v>5666240.9000000004</v>
      </c>
      <c r="L114" s="37"/>
      <c r="M114" s="64">
        <f>+SUBTOTAL(9,M111:M113)</f>
        <v>2692585</v>
      </c>
      <c r="N114" s="64"/>
      <c r="O114" s="64">
        <f>+SUBTOTAL(9,O111:O113)</f>
        <v>3086980</v>
      </c>
      <c r="P114" s="64"/>
      <c r="Q114" s="64">
        <f>+SUBTOTAL(9,Q111:Q113)</f>
        <v>133442</v>
      </c>
      <c r="R114" s="37"/>
      <c r="S114" s="103">
        <f>ROUND(Q114/K114*100,2)</f>
        <v>2.36</v>
      </c>
      <c r="U114" s="109">
        <f>IF(Q114=0,"-     ",ROUND(O114/Q114,1))</f>
        <v>23.1</v>
      </c>
    </row>
    <row r="115" spans="1:21" x14ac:dyDescent="0.2">
      <c r="A115" s="4"/>
      <c r="C115" s="63"/>
      <c r="E115" s="18"/>
      <c r="G115" s="18"/>
      <c r="H115" s="18"/>
      <c r="I115" s="2"/>
      <c r="K115" s="17"/>
      <c r="L115" s="37"/>
      <c r="M115" s="64"/>
      <c r="N115" s="64"/>
      <c r="O115" s="64"/>
      <c r="P115" s="64"/>
      <c r="Q115" s="64"/>
      <c r="R115" s="37"/>
      <c r="S115" s="107"/>
      <c r="T115" s="37"/>
      <c r="U115" s="113"/>
    </row>
    <row r="116" spans="1:21" x14ac:dyDescent="0.2">
      <c r="A116" s="4">
        <v>332</v>
      </c>
      <c r="C116" s="73" t="s">
        <v>188</v>
      </c>
      <c r="E116" s="18"/>
      <c r="G116" s="18"/>
      <c r="H116" s="18"/>
      <c r="I116" s="2"/>
      <c r="K116" s="17"/>
      <c r="L116" s="37"/>
      <c r="M116" s="64"/>
      <c r="N116" s="64"/>
      <c r="O116" s="64"/>
      <c r="P116" s="64"/>
      <c r="Q116" s="64"/>
      <c r="R116" s="37"/>
      <c r="S116" s="107"/>
      <c r="T116" s="37"/>
      <c r="U116" s="113"/>
    </row>
    <row r="117" spans="1:21" x14ac:dyDescent="0.2">
      <c r="A117" s="4"/>
      <c r="C117" s="63" t="s">
        <v>76</v>
      </c>
      <c r="E117" s="54">
        <v>53266</v>
      </c>
      <c r="G117" s="18" t="s">
        <v>207</v>
      </c>
      <c r="H117" s="18" t="s">
        <v>104</v>
      </c>
      <c r="I117" s="2">
        <v>-2</v>
      </c>
      <c r="K117" s="9">
        <v>19384087.199999999</v>
      </c>
      <c r="L117" s="19"/>
      <c r="M117" s="33">
        <v>1432823</v>
      </c>
      <c r="N117" s="20"/>
      <c r="O117" s="33">
        <v>18338946</v>
      </c>
      <c r="P117" s="20"/>
      <c r="Q117" s="33">
        <v>736938</v>
      </c>
      <c r="S117" s="103">
        <v>3.8</v>
      </c>
      <c r="U117" s="109">
        <v>24.9</v>
      </c>
    </row>
    <row r="118" spans="1:21" x14ac:dyDescent="0.2">
      <c r="A118" s="4"/>
      <c r="C118" s="63"/>
      <c r="E118" s="18"/>
      <c r="G118" s="18"/>
      <c r="H118" s="18"/>
      <c r="I118" s="2"/>
      <c r="K118" s="17"/>
      <c r="L118" s="37"/>
      <c r="M118" s="64"/>
      <c r="N118" s="64"/>
      <c r="O118" s="64"/>
      <c r="P118" s="64"/>
      <c r="Q118" s="64"/>
      <c r="R118" s="37"/>
      <c r="S118" s="107"/>
      <c r="T118" s="37"/>
      <c r="U118" s="113"/>
    </row>
    <row r="119" spans="1:21" x14ac:dyDescent="0.2">
      <c r="A119" s="4"/>
      <c r="C119" s="66" t="s">
        <v>189</v>
      </c>
      <c r="E119" s="18"/>
      <c r="G119" s="18"/>
      <c r="H119" s="18"/>
      <c r="I119" s="2"/>
      <c r="K119" s="17">
        <f>+SUBTOTAL(9,K117:K118)</f>
        <v>19384087.199999999</v>
      </c>
      <c r="L119" s="37"/>
      <c r="M119" s="64">
        <f>+SUBTOTAL(9,M117:M118)</f>
        <v>1432823</v>
      </c>
      <c r="N119" s="64"/>
      <c r="O119" s="64">
        <f>+SUBTOTAL(9,O117:O118)</f>
        <v>18338946</v>
      </c>
      <c r="P119" s="64"/>
      <c r="Q119" s="64">
        <f>+SUBTOTAL(9,Q117:Q118)</f>
        <v>736938</v>
      </c>
      <c r="R119" s="37"/>
      <c r="S119" s="103">
        <f>ROUND(Q119/K119*100,2)</f>
        <v>3.8</v>
      </c>
      <c r="U119" s="109">
        <f>IF(Q119=0,"-     ",ROUND(O119/Q119,1))</f>
        <v>24.9</v>
      </c>
    </row>
    <row r="120" spans="1:21" x14ac:dyDescent="0.2">
      <c r="A120" s="4"/>
      <c r="C120" s="63"/>
      <c r="E120" s="18"/>
      <c r="G120" s="18"/>
      <c r="H120" s="18"/>
      <c r="I120" s="2"/>
      <c r="K120" s="17"/>
      <c r="L120" s="37"/>
      <c r="M120" s="64"/>
      <c r="N120" s="64"/>
      <c r="O120" s="64"/>
      <c r="P120" s="64"/>
      <c r="Q120" s="64"/>
      <c r="R120" s="37"/>
      <c r="S120" s="107"/>
      <c r="T120" s="37"/>
      <c r="U120" s="113"/>
    </row>
    <row r="121" spans="1:21" x14ac:dyDescent="0.2">
      <c r="A121" s="4">
        <v>333</v>
      </c>
      <c r="C121" s="73" t="s">
        <v>190</v>
      </c>
      <c r="E121" s="18"/>
      <c r="G121" s="18"/>
      <c r="H121" s="18"/>
      <c r="I121" s="2"/>
      <c r="K121" s="17"/>
      <c r="L121" s="37"/>
      <c r="M121" s="64"/>
      <c r="N121" s="64"/>
      <c r="O121" s="64"/>
      <c r="P121" s="64"/>
      <c r="Q121" s="64"/>
      <c r="R121" s="37"/>
      <c r="S121" s="107"/>
      <c r="T121" s="37"/>
      <c r="U121" s="113"/>
    </row>
    <row r="122" spans="1:21" x14ac:dyDescent="0.2">
      <c r="A122" s="4"/>
      <c r="C122" s="63" t="s">
        <v>77</v>
      </c>
      <c r="E122" s="54">
        <v>53266</v>
      </c>
      <c r="G122" s="18" t="s">
        <v>208</v>
      </c>
      <c r="H122" s="18" t="s">
        <v>104</v>
      </c>
      <c r="I122" s="2">
        <v>-2</v>
      </c>
      <c r="K122" s="9">
        <v>114581032.98999999</v>
      </c>
      <c r="L122" s="19"/>
      <c r="M122" s="33">
        <v>9371591</v>
      </c>
      <c r="N122" s="20"/>
      <c r="O122" s="33">
        <v>107501063</v>
      </c>
      <c r="P122" s="20"/>
      <c r="Q122" s="33">
        <v>4287119</v>
      </c>
      <c r="S122" s="103">
        <v>3.74</v>
      </c>
      <c r="U122" s="109">
        <v>25.1</v>
      </c>
    </row>
    <row r="123" spans="1:21" x14ac:dyDescent="0.2">
      <c r="A123" s="4"/>
      <c r="C123" s="63"/>
      <c r="E123" s="18"/>
      <c r="G123" s="18"/>
      <c r="H123" s="18"/>
      <c r="I123" s="2"/>
      <c r="K123" s="17"/>
      <c r="L123" s="37"/>
      <c r="M123" s="64"/>
      <c r="N123" s="64"/>
      <c r="O123" s="64"/>
      <c r="P123" s="64"/>
      <c r="Q123" s="64"/>
      <c r="R123" s="37"/>
      <c r="S123" s="107"/>
      <c r="T123" s="37"/>
      <c r="U123" s="113"/>
    </row>
    <row r="124" spans="1:21" x14ac:dyDescent="0.2">
      <c r="A124" s="4"/>
      <c r="C124" s="66" t="s">
        <v>191</v>
      </c>
      <c r="E124" s="18"/>
      <c r="G124" s="18"/>
      <c r="H124" s="18"/>
      <c r="I124" s="2"/>
      <c r="K124" s="17">
        <f>+SUBTOTAL(9,K122:K123)</f>
        <v>114581032.98999999</v>
      </c>
      <c r="L124" s="37"/>
      <c r="M124" s="64">
        <f>+SUBTOTAL(9,M122:M123)</f>
        <v>9371591</v>
      </c>
      <c r="N124" s="64"/>
      <c r="O124" s="64">
        <f>+SUBTOTAL(9,O122:O123)</f>
        <v>107501063</v>
      </c>
      <c r="P124" s="64"/>
      <c r="Q124" s="64">
        <f>+SUBTOTAL(9,Q122:Q123)</f>
        <v>4287119</v>
      </c>
      <c r="R124" s="37"/>
      <c r="S124" s="103">
        <f>ROUND(Q124/K124*100,2)</f>
        <v>3.74</v>
      </c>
      <c r="U124" s="109">
        <f>IF(Q124=0,"-     ",ROUND(O124/Q124,1))</f>
        <v>25.1</v>
      </c>
    </row>
    <row r="125" spans="1:21" x14ac:dyDescent="0.2">
      <c r="A125" s="4"/>
      <c r="C125" s="63"/>
      <c r="E125" s="18"/>
      <c r="G125" s="18"/>
      <c r="H125" s="18"/>
      <c r="I125" s="2"/>
      <c r="K125" s="17"/>
      <c r="L125" s="37"/>
      <c r="M125" s="64"/>
      <c r="N125" s="64"/>
      <c r="O125" s="64"/>
      <c r="P125" s="64"/>
      <c r="Q125" s="64"/>
      <c r="R125" s="37"/>
      <c r="S125" s="107"/>
      <c r="T125" s="37"/>
      <c r="U125" s="113"/>
    </row>
    <row r="126" spans="1:21" x14ac:dyDescent="0.2">
      <c r="A126" s="4">
        <v>334</v>
      </c>
      <c r="C126" s="63" t="s">
        <v>78</v>
      </c>
      <c r="E126" s="18"/>
      <c r="G126" s="18"/>
      <c r="H126" s="18"/>
      <c r="I126" s="2"/>
      <c r="K126" s="17"/>
      <c r="L126" s="37"/>
      <c r="M126" s="64"/>
      <c r="N126" s="64"/>
      <c r="O126" s="64"/>
      <c r="P126" s="64"/>
      <c r="Q126" s="64"/>
      <c r="R126" s="37"/>
      <c r="S126" s="107"/>
      <c r="T126" s="37"/>
      <c r="U126" s="113"/>
    </row>
    <row r="127" spans="1:21" x14ac:dyDescent="0.2">
      <c r="A127" s="4"/>
      <c r="C127" s="63" t="s">
        <v>79</v>
      </c>
      <c r="E127" s="54">
        <v>53266</v>
      </c>
      <c r="G127" s="18" t="s">
        <v>209</v>
      </c>
      <c r="H127" s="18" t="s">
        <v>104</v>
      </c>
      <c r="I127" s="2">
        <v>-2</v>
      </c>
      <c r="K127" s="9">
        <v>6568796.25</v>
      </c>
      <c r="L127" s="19"/>
      <c r="M127" s="33">
        <v>804598</v>
      </c>
      <c r="N127" s="20"/>
      <c r="O127" s="33">
        <v>5895574</v>
      </c>
      <c r="P127" s="20"/>
      <c r="Q127" s="33">
        <v>235649</v>
      </c>
      <c r="S127" s="103">
        <v>3.59</v>
      </c>
      <c r="U127" s="109">
        <v>25</v>
      </c>
    </row>
    <row r="128" spans="1:21" x14ac:dyDescent="0.2">
      <c r="A128" s="4"/>
      <c r="C128" s="63"/>
      <c r="E128" s="18"/>
      <c r="G128" s="18"/>
      <c r="H128" s="18"/>
      <c r="I128" s="2"/>
      <c r="K128" s="17"/>
      <c r="L128" s="37"/>
      <c r="M128" s="64"/>
      <c r="N128" s="64"/>
      <c r="O128" s="64"/>
      <c r="P128" s="64"/>
      <c r="Q128" s="64"/>
      <c r="R128" s="37"/>
      <c r="S128" s="107"/>
      <c r="T128" s="37"/>
      <c r="U128" s="113"/>
    </row>
    <row r="129" spans="1:21" x14ac:dyDescent="0.2">
      <c r="A129" s="4"/>
      <c r="C129" s="65" t="s">
        <v>100</v>
      </c>
      <c r="E129" s="18"/>
      <c r="G129" s="18"/>
      <c r="H129" s="18"/>
      <c r="I129" s="2"/>
      <c r="K129" s="17">
        <f>+SUBTOTAL(9,K127:K128)</f>
        <v>6568796.25</v>
      </c>
      <c r="L129" s="37"/>
      <c r="M129" s="64">
        <f>+SUBTOTAL(9,M127:M128)</f>
        <v>804598</v>
      </c>
      <c r="N129" s="64"/>
      <c r="O129" s="64">
        <f>+SUBTOTAL(9,O127:O128)</f>
        <v>5895574</v>
      </c>
      <c r="P129" s="64"/>
      <c r="Q129" s="64">
        <f>+SUBTOTAL(9,Q127:Q128)</f>
        <v>235649</v>
      </c>
      <c r="R129" s="37"/>
      <c r="S129" s="103">
        <f>ROUND(Q129/K129*100,2)</f>
        <v>3.59</v>
      </c>
      <c r="U129" s="109">
        <f>IF(Q129=0,"-     ",ROUND(O129/Q129,1))</f>
        <v>25</v>
      </c>
    </row>
    <row r="130" spans="1:21" x14ac:dyDescent="0.2">
      <c r="A130" s="4"/>
      <c r="C130" s="63"/>
      <c r="E130" s="18"/>
      <c r="G130" s="18"/>
      <c r="H130" s="18"/>
      <c r="I130" s="2"/>
      <c r="K130" s="17"/>
      <c r="L130" s="37"/>
      <c r="M130" s="64"/>
      <c r="N130" s="64"/>
      <c r="O130" s="64"/>
      <c r="P130" s="64"/>
      <c r="Q130" s="64"/>
      <c r="R130" s="37"/>
      <c r="S130" s="107"/>
      <c r="T130" s="37"/>
      <c r="U130" s="113"/>
    </row>
    <row r="131" spans="1:21" x14ac:dyDescent="0.2">
      <c r="A131" s="4">
        <v>335</v>
      </c>
      <c r="C131" s="73" t="s">
        <v>192</v>
      </c>
      <c r="E131" s="18"/>
      <c r="G131" s="18"/>
      <c r="H131" s="18"/>
      <c r="I131" s="2"/>
      <c r="K131" s="17"/>
      <c r="L131" s="37"/>
      <c r="M131" s="64"/>
      <c r="N131" s="64"/>
      <c r="O131" s="64"/>
      <c r="P131" s="64"/>
      <c r="Q131" s="64"/>
      <c r="R131" s="37"/>
      <c r="S131" s="107"/>
      <c r="T131" s="37"/>
      <c r="U131" s="113"/>
    </row>
    <row r="132" spans="1:21" x14ac:dyDescent="0.2">
      <c r="A132" s="4"/>
      <c r="C132" s="63" t="s">
        <v>80</v>
      </c>
      <c r="E132" s="54">
        <v>53266</v>
      </c>
      <c r="G132" s="18" t="s">
        <v>204</v>
      </c>
      <c r="H132" s="18" t="s">
        <v>104</v>
      </c>
      <c r="I132" s="2">
        <v>-2</v>
      </c>
      <c r="K132" s="7">
        <v>3782.01</v>
      </c>
      <c r="L132" s="19"/>
      <c r="M132" s="20">
        <v>3858</v>
      </c>
      <c r="N132" s="20"/>
      <c r="O132" s="20">
        <v>0</v>
      </c>
      <c r="P132" s="20"/>
      <c r="Q132" s="20">
        <v>0</v>
      </c>
      <c r="S132" s="103">
        <v>0</v>
      </c>
      <c r="U132" s="109">
        <v>0</v>
      </c>
    </row>
    <row r="133" spans="1:21" x14ac:dyDescent="0.2">
      <c r="A133" s="4"/>
      <c r="C133" s="63" t="s">
        <v>77</v>
      </c>
      <c r="E133" s="54">
        <v>53266</v>
      </c>
      <c r="G133" s="18" t="s">
        <v>204</v>
      </c>
      <c r="H133" s="18" t="s">
        <v>104</v>
      </c>
      <c r="I133" s="2">
        <v>-2</v>
      </c>
      <c r="K133" s="9">
        <v>179682.14</v>
      </c>
      <c r="L133" s="19"/>
      <c r="M133" s="33">
        <v>112362</v>
      </c>
      <c r="N133" s="20"/>
      <c r="O133" s="33">
        <v>70914</v>
      </c>
      <c r="P133" s="20"/>
      <c r="Q133" s="33">
        <v>2840</v>
      </c>
      <c r="S133" s="103">
        <v>1.58</v>
      </c>
      <c r="U133" s="109">
        <v>25</v>
      </c>
    </row>
    <row r="134" spans="1:21" x14ac:dyDescent="0.2">
      <c r="A134" s="4"/>
      <c r="C134" s="63"/>
      <c r="E134" s="18"/>
      <c r="G134" s="18"/>
      <c r="H134" s="18"/>
      <c r="I134" s="2"/>
      <c r="K134" s="17"/>
      <c r="L134" s="37"/>
      <c r="M134" s="64"/>
      <c r="N134" s="64"/>
      <c r="O134" s="64"/>
      <c r="P134" s="64"/>
      <c r="Q134" s="64"/>
      <c r="R134" s="37"/>
      <c r="S134" s="107"/>
      <c r="T134" s="37"/>
      <c r="U134" s="113"/>
    </row>
    <row r="135" spans="1:21" x14ac:dyDescent="0.2">
      <c r="A135" s="4"/>
      <c r="C135" s="66" t="s">
        <v>193</v>
      </c>
      <c r="E135" s="18"/>
      <c r="G135" s="18"/>
      <c r="H135" s="18"/>
      <c r="I135" s="2"/>
      <c r="K135" s="17">
        <f>+SUBTOTAL(9,K132:K134)</f>
        <v>183464.15000000002</v>
      </c>
      <c r="L135" s="37"/>
      <c r="M135" s="64">
        <f>+SUBTOTAL(9,M132:M134)</f>
        <v>116220</v>
      </c>
      <c r="N135" s="64"/>
      <c r="O135" s="64">
        <f>+SUBTOTAL(9,O132:O134)</f>
        <v>70914</v>
      </c>
      <c r="P135" s="64"/>
      <c r="Q135" s="64">
        <f>+SUBTOTAL(9,Q132:Q134)</f>
        <v>2840</v>
      </c>
      <c r="R135" s="37"/>
      <c r="S135" s="103">
        <f>ROUND(Q135/K135*100,2)</f>
        <v>1.55</v>
      </c>
      <c r="U135" s="109">
        <f>IF(Q135=0,"-     ",ROUND(O135/Q135,1))</f>
        <v>25</v>
      </c>
    </row>
    <row r="136" spans="1:21" x14ac:dyDescent="0.2">
      <c r="A136" s="4"/>
      <c r="C136" s="63"/>
      <c r="E136" s="18"/>
      <c r="G136" s="18"/>
      <c r="H136" s="18"/>
      <c r="I136" s="2"/>
      <c r="K136" s="17"/>
      <c r="L136" s="37"/>
      <c r="M136" s="64"/>
      <c r="N136" s="64"/>
      <c r="O136" s="64"/>
      <c r="P136" s="64"/>
      <c r="Q136" s="64"/>
      <c r="R136" s="37"/>
      <c r="S136" s="107"/>
      <c r="T136" s="37"/>
      <c r="U136" s="113"/>
    </row>
    <row r="137" spans="1:21" x14ac:dyDescent="0.2">
      <c r="A137" s="4">
        <v>336</v>
      </c>
      <c r="C137" s="73" t="s">
        <v>194</v>
      </c>
      <c r="E137" s="18"/>
      <c r="G137" s="18"/>
      <c r="H137" s="18"/>
      <c r="I137" s="2"/>
      <c r="K137" s="17"/>
      <c r="L137" s="37"/>
      <c r="M137" s="64"/>
      <c r="N137" s="64"/>
      <c r="O137" s="64"/>
      <c r="P137" s="64"/>
      <c r="Q137" s="64"/>
      <c r="R137" s="37"/>
      <c r="S137" s="107"/>
      <c r="T137" s="37"/>
      <c r="U137" s="113"/>
    </row>
    <row r="138" spans="1:21" x14ac:dyDescent="0.2">
      <c r="A138" s="4"/>
      <c r="C138" s="63" t="s">
        <v>76</v>
      </c>
      <c r="E138" s="54">
        <v>53266</v>
      </c>
      <c r="G138" s="18" t="s">
        <v>110</v>
      </c>
      <c r="H138" s="18" t="s">
        <v>104</v>
      </c>
      <c r="I138" s="2">
        <v>-2</v>
      </c>
      <c r="K138" s="9">
        <v>12119.47</v>
      </c>
      <c r="L138" s="19"/>
      <c r="M138" s="33">
        <v>3131</v>
      </c>
      <c r="N138" s="20"/>
      <c r="O138" s="33">
        <v>9231</v>
      </c>
      <c r="P138" s="20"/>
      <c r="Q138" s="33">
        <v>859</v>
      </c>
      <c r="S138" s="103">
        <v>7.09</v>
      </c>
      <c r="U138" s="109">
        <v>10.7</v>
      </c>
    </row>
    <row r="139" spans="1:21" x14ac:dyDescent="0.2">
      <c r="A139" s="4"/>
      <c r="C139" s="63"/>
      <c r="E139" s="18"/>
      <c r="G139" s="18"/>
      <c r="H139" s="18"/>
      <c r="I139" s="2"/>
      <c r="K139" s="17"/>
      <c r="L139" s="37"/>
      <c r="M139" s="64"/>
      <c r="N139" s="64"/>
      <c r="O139" s="64"/>
      <c r="P139" s="64"/>
      <c r="Q139" s="64"/>
      <c r="R139" s="37"/>
      <c r="S139" s="107"/>
      <c r="T139" s="37"/>
      <c r="U139" s="113"/>
    </row>
    <row r="140" spans="1:21" x14ac:dyDescent="0.2">
      <c r="A140" s="4"/>
      <c r="C140" s="66" t="s">
        <v>195</v>
      </c>
      <c r="E140" s="18"/>
      <c r="G140" s="18"/>
      <c r="H140" s="18"/>
      <c r="I140" s="2"/>
      <c r="K140" s="67">
        <f>+SUBTOTAL(9,K138:K139)</f>
        <v>12119.47</v>
      </c>
      <c r="L140" s="37"/>
      <c r="M140" s="68">
        <f>+SUBTOTAL(9,M138:M139)</f>
        <v>3131</v>
      </c>
      <c r="N140" s="64"/>
      <c r="O140" s="68">
        <f>+SUBTOTAL(9,O138:O139)</f>
        <v>9231</v>
      </c>
      <c r="P140" s="64"/>
      <c r="Q140" s="68">
        <f>+SUBTOTAL(9,Q138:Q139)</f>
        <v>859</v>
      </c>
      <c r="R140" s="37"/>
      <c r="S140" s="103">
        <f>ROUND(Q140/K140*100,2)</f>
        <v>7.09</v>
      </c>
      <c r="U140" s="109">
        <f>IF(Q140=0,"-     ",ROUND(O140/Q140,1))</f>
        <v>10.7</v>
      </c>
    </row>
    <row r="141" spans="1:21" ht="15.75" x14ac:dyDescent="0.25">
      <c r="A141" s="4"/>
      <c r="C141" s="63"/>
      <c r="E141" s="18"/>
      <c r="G141" s="18"/>
      <c r="H141" s="18"/>
      <c r="I141" s="2"/>
      <c r="K141" s="59"/>
      <c r="L141" s="60"/>
      <c r="M141" s="38"/>
      <c r="N141" s="38"/>
      <c r="O141" s="38"/>
      <c r="P141" s="38"/>
      <c r="Q141" s="38"/>
      <c r="S141" s="104"/>
      <c r="U141" s="110"/>
    </row>
    <row r="142" spans="1:21" ht="15.75" x14ac:dyDescent="0.25">
      <c r="A142" s="4"/>
      <c r="C142" s="69" t="s">
        <v>101</v>
      </c>
      <c r="E142" s="18"/>
      <c r="G142" s="18"/>
      <c r="H142" s="18"/>
      <c r="I142" s="2"/>
      <c r="K142" s="59">
        <f>+SUBTOTAL(9,K110:K141)</f>
        <v>146395740.95999998</v>
      </c>
      <c r="L142" s="60"/>
      <c r="M142" s="38">
        <f>+SUBTOTAL(9,M110:M141)</f>
        <v>14420948</v>
      </c>
      <c r="N142" s="38"/>
      <c r="O142" s="38">
        <f>+SUBTOTAL(9,O110:O141)</f>
        <v>134902708</v>
      </c>
      <c r="P142" s="38"/>
      <c r="Q142" s="38">
        <f>+SUBTOTAL(9,Q110:Q141)</f>
        <v>5396847</v>
      </c>
      <c r="S142" s="106">
        <f>ROUND(Q142/K142*100,2)</f>
        <v>3.69</v>
      </c>
      <c r="U142" s="110"/>
    </row>
    <row r="143" spans="1:21" ht="15.75" x14ac:dyDescent="0.25">
      <c r="A143" s="4"/>
      <c r="C143" s="63"/>
      <c r="E143" s="18"/>
      <c r="G143" s="18"/>
      <c r="H143" s="18"/>
      <c r="I143" s="2"/>
      <c r="K143" s="59"/>
      <c r="L143" s="60"/>
      <c r="M143" s="38"/>
      <c r="N143" s="38"/>
      <c r="O143" s="38"/>
      <c r="P143" s="38"/>
      <c r="Q143" s="38"/>
      <c r="S143" s="104"/>
      <c r="U143" s="110"/>
    </row>
    <row r="144" spans="1:21" ht="15.75" x14ac:dyDescent="0.25">
      <c r="A144" s="4"/>
      <c r="C144" s="44" t="s">
        <v>35</v>
      </c>
      <c r="D144" s="14"/>
      <c r="E144" s="18"/>
      <c r="F144" s="14"/>
      <c r="G144" s="18"/>
      <c r="H144" s="18"/>
      <c r="I144" s="2"/>
      <c r="J144" s="14"/>
      <c r="K144" s="7"/>
      <c r="L144" s="14"/>
      <c r="M144" s="12"/>
      <c r="N144" s="12"/>
      <c r="O144" s="12"/>
      <c r="P144" s="12"/>
      <c r="Q144" s="12"/>
      <c r="R144" s="14"/>
      <c r="S144" s="104"/>
      <c r="T144" s="14"/>
      <c r="U144" s="110"/>
    </row>
    <row r="145" spans="1:21" x14ac:dyDescent="0.2">
      <c r="A145" s="4"/>
      <c r="C145" s="70"/>
      <c r="E145" s="18"/>
      <c r="G145" s="18"/>
      <c r="H145" s="18"/>
      <c r="I145" s="2"/>
      <c r="K145" s="7"/>
      <c r="M145" s="12"/>
      <c r="N145" s="12"/>
      <c r="O145" s="12"/>
      <c r="P145" s="12"/>
      <c r="Q145" s="12"/>
      <c r="S145" s="104"/>
      <c r="U145" s="110"/>
    </row>
    <row r="146" spans="1:21" x14ac:dyDescent="0.2">
      <c r="A146" s="4">
        <v>341</v>
      </c>
      <c r="C146" s="26" t="s">
        <v>36</v>
      </c>
      <c r="K146" s="7"/>
      <c r="M146" s="12"/>
      <c r="N146" s="12"/>
      <c r="O146" s="12"/>
      <c r="P146" s="12"/>
      <c r="Q146" s="12"/>
      <c r="S146" s="102"/>
      <c r="U146" s="111"/>
    </row>
    <row r="147" spans="1:21" x14ac:dyDescent="0.2">
      <c r="A147" s="4"/>
      <c r="C147" s="27" t="s">
        <v>118</v>
      </c>
      <c r="E147" s="54">
        <v>56795</v>
      </c>
      <c r="G147" s="18" t="s">
        <v>210</v>
      </c>
      <c r="H147" s="18" t="s">
        <v>104</v>
      </c>
      <c r="I147" s="2">
        <v>-11</v>
      </c>
      <c r="K147" s="7">
        <v>17709450.890000001</v>
      </c>
      <c r="L147" s="19"/>
      <c r="M147" s="20">
        <v>5687392</v>
      </c>
      <c r="N147" s="20"/>
      <c r="O147" s="20">
        <v>13970098</v>
      </c>
      <c r="P147" s="20"/>
      <c r="Q147" s="20">
        <v>425404</v>
      </c>
      <c r="S147" s="103">
        <v>2.4</v>
      </c>
      <c r="U147" s="109">
        <v>32.799999999999997</v>
      </c>
    </row>
    <row r="148" spans="1:21" x14ac:dyDescent="0.2">
      <c r="A148" s="4"/>
      <c r="C148" s="26" t="s">
        <v>106</v>
      </c>
      <c r="E148" s="54">
        <v>44377</v>
      </c>
      <c r="G148" s="18" t="s">
        <v>210</v>
      </c>
      <c r="H148" s="18" t="s">
        <v>104</v>
      </c>
      <c r="I148" s="2">
        <v>-9</v>
      </c>
      <c r="K148" s="7">
        <v>8241.14</v>
      </c>
      <c r="L148" s="19"/>
      <c r="M148" s="20">
        <v>8983</v>
      </c>
      <c r="N148" s="20"/>
      <c r="O148" s="20">
        <v>0</v>
      </c>
      <c r="P148" s="20"/>
      <c r="Q148" s="20">
        <v>0</v>
      </c>
      <c r="S148" s="103">
        <v>0</v>
      </c>
      <c r="U148" s="109">
        <v>0</v>
      </c>
    </row>
    <row r="149" spans="1:21" x14ac:dyDescent="0.2">
      <c r="A149" s="4"/>
      <c r="C149" s="27" t="s">
        <v>129</v>
      </c>
      <c r="E149" s="54">
        <v>45838</v>
      </c>
      <c r="G149" s="18" t="s">
        <v>210</v>
      </c>
      <c r="H149" s="18" t="s">
        <v>104</v>
      </c>
      <c r="I149" s="2">
        <v>-6</v>
      </c>
      <c r="K149" s="7">
        <v>64113.35</v>
      </c>
      <c r="L149" s="19"/>
      <c r="M149" s="20">
        <v>67960</v>
      </c>
      <c r="N149" s="20"/>
      <c r="O149" s="20">
        <v>0</v>
      </c>
      <c r="P149" s="20"/>
      <c r="Q149" s="20">
        <v>0</v>
      </c>
      <c r="S149" s="103">
        <v>0</v>
      </c>
      <c r="U149" s="109">
        <v>0</v>
      </c>
    </row>
    <row r="150" spans="1:21" x14ac:dyDescent="0.2">
      <c r="A150" s="4"/>
      <c r="C150" s="27" t="s">
        <v>147</v>
      </c>
      <c r="E150" s="54">
        <v>51682</v>
      </c>
      <c r="G150" s="18" t="s">
        <v>210</v>
      </c>
      <c r="H150" s="18" t="s">
        <v>104</v>
      </c>
      <c r="I150" s="2">
        <v>-6</v>
      </c>
      <c r="K150" s="7">
        <v>2484085.38</v>
      </c>
      <c r="L150" s="19"/>
      <c r="M150" s="20">
        <v>1498866</v>
      </c>
      <c r="N150" s="20"/>
      <c r="O150" s="20">
        <v>1134265</v>
      </c>
      <c r="P150" s="20"/>
      <c r="Q150" s="20">
        <v>54950</v>
      </c>
      <c r="S150" s="103">
        <v>2.21</v>
      </c>
      <c r="U150" s="109">
        <v>20.6</v>
      </c>
    </row>
    <row r="151" spans="1:21" x14ac:dyDescent="0.2">
      <c r="A151" s="4"/>
      <c r="C151" s="27" t="s">
        <v>146</v>
      </c>
      <c r="E151" s="54">
        <v>51682</v>
      </c>
      <c r="G151" s="18" t="s">
        <v>210</v>
      </c>
      <c r="H151" s="18" t="s">
        <v>104</v>
      </c>
      <c r="I151" s="2">
        <v>-7</v>
      </c>
      <c r="K151" s="7">
        <v>1171970.07</v>
      </c>
      <c r="L151" s="19"/>
      <c r="M151" s="20">
        <v>519967</v>
      </c>
      <c r="N151" s="20"/>
      <c r="O151" s="20">
        <v>734041</v>
      </c>
      <c r="P151" s="20"/>
      <c r="Q151" s="20">
        <v>35391</v>
      </c>
      <c r="S151" s="103">
        <v>3.02</v>
      </c>
      <c r="U151" s="109">
        <v>20.7</v>
      </c>
    </row>
    <row r="152" spans="1:21" x14ac:dyDescent="0.2">
      <c r="A152" s="4"/>
      <c r="C152" s="27" t="s">
        <v>144</v>
      </c>
      <c r="E152" s="54">
        <v>50951</v>
      </c>
      <c r="G152" s="18" t="s">
        <v>210</v>
      </c>
      <c r="H152" s="18" t="s">
        <v>104</v>
      </c>
      <c r="I152" s="2">
        <v>-7</v>
      </c>
      <c r="K152" s="7">
        <v>122849.05</v>
      </c>
      <c r="L152" s="19"/>
      <c r="M152" s="20">
        <v>58473</v>
      </c>
      <c r="N152" s="20"/>
      <c r="O152" s="20">
        <v>72975</v>
      </c>
      <c r="P152" s="20"/>
      <c r="Q152" s="20">
        <v>3875</v>
      </c>
      <c r="S152" s="103">
        <v>3.15</v>
      </c>
      <c r="U152" s="109">
        <v>18.8</v>
      </c>
    </row>
    <row r="153" spans="1:21" x14ac:dyDescent="0.2">
      <c r="A153" s="4"/>
      <c r="C153" s="27" t="s">
        <v>145</v>
      </c>
      <c r="E153" s="54">
        <v>50951</v>
      </c>
      <c r="G153" s="18" t="s">
        <v>210</v>
      </c>
      <c r="H153" s="18" t="s">
        <v>104</v>
      </c>
      <c r="I153" s="2">
        <v>-7</v>
      </c>
      <c r="K153" s="7">
        <v>144356.29</v>
      </c>
      <c r="L153" s="19"/>
      <c r="M153" s="20">
        <v>98102</v>
      </c>
      <c r="N153" s="20"/>
      <c r="O153" s="20">
        <v>56359</v>
      </c>
      <c r="P153" s="20"/>
      <c r="Q153" s="20">
        <v>3015</v>
      </c>
      <c r="S153" s="103">
        <v>2.09</v>
      </c>
      <c r="U153" s="109">
        <v>18.7</v>
      </c>
    </row>
    <row r="154" spans="1:21" x14ac:dyDescent="0.2">
      <c r="A154" s="4"/>
      <c r="C154" s="27" t="s">
        <v>137</v>
      </c>
      <c r="E154" s="54">
        <v>51682</v>
      </c>
      <c r="G154" s="18" t="s">
        <v>211</v>
      </c>
      <c r="H154" s="18" t="s">
        <v>104</v>
      </c>
      <c r="I154" s="2">
        <v>-3</v>
      </c>
      <c r="K154" s="7">
        <v>923945.85</v>
      </c>
      <c r="L154" s="19"/>
      <c r="M154" s="20">
        <v>135806</v>
      </c>
      <c r="N154" s="20"/>
      <c r="O154" s="20">
        <v>815858</v>
      </c>
      <c r="P154" s="20"/>
      <c r="Q154" s="20">
        <v>39300</v>
      </c>
      <c r="S154" s="103">
        <v>4.25</v>
      </c>
      <c r="U154" s="109">
        <v>20.8</v>
      </c>
    </row>
    <row r="155" spans="1:21" x14ac:dyDescent="0.2">
      <c r="A155" s="4"/>
      <c r="C155" s="27" t="s">
        <v>138</v>
      </c>
      <c r="E155" s="54">
        <v>52047</v>
      </c>
      <c r="G155" s="18" t="s">
        <v>210</v>
      </c>
      <c r="H155" s="18" t="s">
        <v>104</v>
      </c>
      <c r="I155" s="2">
        <v>-9</v>
      </c>
      <c r="K155" s="7">
        <v>1555655.08</v>
      </c>
      <c r="L155" s="19"/>
      <c r="M155" s="20">
        <v>959769</v>
      </c>
      <c r="N155" s="20"/>
      <c r="O155" s="20">
        <v>735895</v>
      </c>
      <c r="P155" s="20"/>
      <c r="Q155" s="20">
        <v>34148</v>
      </c>
      <c r="S155" s="103">
        <v>2.2000000000000002</v>
      </c>
      <c r="U155" s="109">
        <v>21.6</v>
      </c>
    </row>
    <row r="156" spans="1:21" x14ac:dyDescent="0.2">
      <c r="A156" s="4"/>
      <c r="C156" s="27" t="s">
        <v>139</v>
      </c>
      <c r="E156" s="54">
        <v>52047</v>
      </c>
      <c r="G156" s="18" t="s">
        <v>210</v>
      </c>
      <c r="H156" s="18" t="s">
        <v>104</v>
      </c>
      <c r="I156" s="2">
        <v>-9</v>
      </c>
      <c r="K156" s="7">
        <v>1467923.89</v>
      </c>
      <c r="L156" s="19"/>
      <c r="M156" s="20">
        <v>908073</v>
      </c>
      <c r="N156" s="20"/>
      <c r="O156" s="20">
        <v>691964</v>
      </c>
      <c r="P156" s="20"/>
      <c r="Q156" s="20">
        <v>32123</v>
      </c>
      <c r="S156" s="103">
        <v>2.19</v>
      </c>
      <c r="U156" s="109">
        <v>21.5</v>
      </c>
    </row>
    <row r="157" spans="1:21" x14ac:dyDescent="0.2">
      <c r="A157" s="4"/>
      <c r="C157" s="27" t="s">
        <v>140</v>
      </c>
      <c r="E157" s="54">
        <v>52778</v>
      </c>
      <c r="G157" s="18" t="s">
        <v>210</v>
      </c>
      <c r="H157" s="18" t="s">
        <v>104</v>
      </c>
      <c r="I157" s="2">
        <v>-9</v>
      </c>
      <c r="K157" s="7">
        <v>2083698.13</v>
      </c>
      <c r="L157" s="19"/>
      <c r="M157" s="20">
        <v>1159483</v>
      </c>
      <c r="N157" s="20"/>
      <c r="O157" s="20">
        <v>1111748</v>
      </c>
      <c r="P157" s="20"/>
      <c r="Q157" s="20">
        <v>47268</v>
      </c>
      <c r="S157" s="103">
        <v>2.27</v>
      </c>
      <c r="U157" s="109">
        <v>23.5</v>
      </c>
    </row>
    <row r="158" spans="1:21" x14ac:dyDescent="0.2">
      <c r="A158" s="4"/>
      <c r="C158" s="27" t="s">
        <v>141</v>
      </c>
      <c r="E158" s="54">
        <v>52778</v>
      </c>
      <c r="G158" s="18" t="s">
        <v>210</v>
      </c>
      <c r="H158" s="18" t="s">
        <v>104</v>
      </c>
      <c r="I158" s="2">
        <v>-9</v>
      </c>
      <c r="K158" s="7">
        <v>2075526.5</v>
      </c>
      <c r="L158" s="19"/>
      <c r="M158" s="20">
        <v>1154935</v>
      </c>
      <c r="N158" s="20"/>
      <c r="O158" s="20">
        <v>1107389</v>
      </c>
      <c r="P158" s="20"/>
      <c r="Q158" s="20">
        <v>47083</v>
      </c>
      <c r="S158" s="103">
        <v>2.27</v>
      </c>
      <c r="U158" s="109">
        <v>23.5</v>
      </c>
    </row>
    <row r="159" spans="1:21" x14ac:dyDescent="0.2">
      <c r="A159" s="4"/>
      <c r="C159" s="27" t="s">
        <v>142</v>
      </c>
      <c r="E159" s="54">
        <v>52778</v>
      </c>
      <c r="G159" s="18" t="s">
        <v>210</v>
      </c>
      <c r="H159" s="18" t="s">
        <v>104</v>
      </c>
      <c r="I159" s="2">
        <v>-9</v>
      </c>
      <c r="K159" s="7">
        <v>2137402.33</v>
      </c>
      <c r="L159" s="19"/>
      <c r="M159" s="20">
        <v>1185502</v>
      </c>
      <c r="N159" s="20"/>
      <c r="O159" s="20">
        <v>1144267</v>
      </c>
      <c r="P159" s="20"/>
      <c r="Q159" s="20">
        <v>48651</v>
      </c>
      <c r="S159" s="103">
        <v>2.2799999999999998</v>
      </c>
      <c r="U159" s="109">
        <v>23.5</v>
      </c>
    </row>
    <row r="160" spans="1:21" x14ac:dyDescent="0.2">
      <c r="A160" s="4"/>
      <c r="C160" s="27" t="s">
        <v>143</v>
      </c>
      <c r="E160" s="54">
        <v>52778</v>
      </c>
      <c r="G160" s="18" t="s">
        <v>210</v>
      </c>
      <c r="H160" s="18" t="s">
        <v>104</v>
      </c>
      <c r="I160" s="2">
        <v>-9</v>
      </c>
      <c r="K160" s="29">
        <v>2525013.2200000002</v>
      </c>
      <c r="L160" s="19"/>
      <c r="M160" s="20">
        <v>1217180</v>
      </c>
      <c r="N160" s="20"/>
      <c r="O160" s="20">
        <v>1535084</v>
      </c>
      <c r="P160" s="20"/>
      <c r="Q160" s="20">
        <v>64998</v>
      </c>
      <c r="S160" s="103">
        <v>2.57</v>
      </c>
      <c r="U160" s="109">
        <v>23.6</v>
      </c>
    </row>
    <row r="161" spans="1:21" x14ac:dyDescent="0.2">
      <c r="A161" s="4"/>
      <c r="C161" s="27" t="s">
        <v>161</v>
      </c>
      <c r="E161" s="54">
        <v>52778</v>
      </c>
      <c r="G161" s="18" t="s">
        <v>211</v>
      </c>
      <c r="H161" s="18" t="s">
        <v>104</v>
      </c>
      <c r="I161" s="2">
        <v>-1</v>
      </c>
      <c r="K161" s="9">
        <v>629097.75</v>
      </c>
      <c r="L161" s="19"/>
      <c r="M161" s="20">
        <v>22187</v>
      </c>
      <c r="N161" s="20"/>
      <c r="O161" s="20">
        <v>613202</v>
      </c>
      <c r="P161" s="20"/>
      <c r="Q161" s="20">
        <v>25808</v>
      </c>
      <c r="S161" s="103">
        <v>4.0999999999999996</v>
      </c>
      <c r="U161" s="109">
        <v>23.8</v>
      </c>
    </row>
    <row r="162" spans="1:21" x14ac:dyDescent="0.2">
      <c r="A162" s="4"/>
      <c r="C162" s="26"/>
      <c r="E162" s="18"/>
      <c r="G162" s="18"/>
      <c r="H162" s="18"/>
      <c r="I162" s="2"/>
      <c r="K162" s="7"/>
      <c r="M162" s="31"/>
      <c r="N162" s="12"/>
      <c r="O162" s="31"/>
      <c r="P162" s="12"/>
      <c r="Q162" s="31"/>
      <c r="S162" s="104"/>
      <c r="U162" s="110"/>
    </row>
    <row r="163" spans="1:21" x14ac:dyDescent="0.2">
      <c r="A163" s="4"/>
      <c r="C163" s="55" t="s">
        <v>37</v>
      </c>
      <c r="E163" s="18"/>
      <c r="G163" s="18"/>
      <c r="H163" s="18"/>
      <c r="I163" s="2"/>
      <c r="K163" s="7">
        <f>+SUBTOTAL(9,K147:K162)</f>
        <v>35103328.920000002</v>
      </c>
      <c r="M163" s="12">
        <f>+SUBTOTAL(9,M147:M162)</f>
        <v>14682678</v>
      </c>
      <c r="N163" s="12"/>
      <c r="O163" s="12">
        <f>+SUBTOTAL(9,O147:O162)</f>
        <v>23723145</v>
      </c>
      <c r="P163" s="12"/>
      <c r="Q163" s="12">
        <f>+SUBTOTAL(9,Q147:Q162)</f>
        <v>862014</v>
      </c>
      <c r="S163" s="103">
        <f>ROUND(Q163/K163*100,2)</f>
        <v>2.46</v>
      </c>
      <c r="U163" s="109">
        <f>IF(Q163=0,"-     ",ROUND(O163/Q163,1))</f>
        <v>27.5</v>
      </c>
    </row>
    <row r="164" spans="1:21" x14ac:dyDescent="0.2">
      <c r="A164" s="4"/>
      <c r="C164" s="55"/>
      <c r="E164" s="18"/>
      <c r="G164" s="18"/>
      <c r="H164" s="18"/>
      <c r="I164" s="2"/>
      <c r="K164" s="7"/>
      <c r="M164" s="12"/>
      <c r="N164" s="12"/>
      <c r="O164" s="12"/>
      <c r="P164" s="12"/>
      <c r="Q164" s="12"/>
      <c r="S164" s="103"/>
      <c r="U164" s="109"/>
    </row>
    <row r="165" spans="1:21" x14ac:dyDescent="0.2">
      <c r="A165" s="4">
        <v>341.2</v>
      </c>
      <c r="C165" s="5" t="s">
        <v>125</v>
      </c>
      <c r="K165" s="7"/>
      <c r="M165" s="12"/>
      <c r="N165" s="12"/>
      <c r="O165" s="12"/>
      <c r="P165" s="12"/>
      <c r="Q165" s="12"/>
      <c r="S165" s="102"/>
      <c r="U165" s="111"/>
    </row>
    <row r="166" spans="1:21" x14ac:dyDescent="0.2">
      <c r="A166" s="4"/>
      <c r="C166" s="26" t="s">
        <v>81</v>
      </c>
      <c r="E166" s="54">
        <v>43281</v>
      </c>
      <c r="G166" s="18" t="s">
        <v>210</v>
      </c>
      <c r="H166" s="18" t="s">
        <v>104</v>
      </c>
      <c r="I166" s="2">
        <v>-10</v>
      </c>
      <c r="K166" s="9">
        <v>320737.94</v>
      </c>
      <c r="L166" s="19"/>
      <c r="M166" s="20">
        <v>702722</v>
      </c>
      <c r="N166" s="20"/>
      <c r="O166" s="20">
        <v>-349910</v>
      </c>
      <c r="P166" s="20"/>
      <c r="Q166" s="20">
        <v>0</v>
      </c>
      <c r="S166" s="103">
        <v>0</v>
      </c>
      <c r="U166" s="109">
        <v>0</v>
      </c>
    </row>
    <row r="167" spans="1:21" x14ac:dyDescent="0.2">
      <c r="A167" s="4"/>
      <c r="C167" s="26"/>
      <c r="E167" s="18"/>
      <c r="G167" s="18"/>
      <c r="H167" s="18"/>
      <c r="I167" s="2"/>
      <c r="K167" s="7"/>
      <c r="M167" s="31"/>
      <c r="N167" s="12"/>
      <c r="O167" s="31"/>
      <c r="P167" s="12"/>
      <c r="Q167" s="31"/>
      <c r="S167" s="104"/>
      <c r="U167" s="110"/>
    </row>
    <row r="168" spans="1:21" x14ac:dyDescent="0.2">
      <c r="A168" s="4"/>
      <c r="C168" s="55" t="s">
        <v>172</v>
      </c>
      <c r="E168" s="18"/>
      <c r="G168" s="18"/>
      <c r="H168" s="18"/>
      <c r="I168" s="2"/>
      <c r="K168" s="7">
        <f>+SUBTOTAL(9,K166:K167)</f>
        <v>320737.94</v>
      </c>
      <c r="M168" s="12">
        <f>+SUBTOTAL(9,M166:M167)</f>
        <v>702722</v>
      </c>
      <c r="N168" s="12"/>
      <c r="O168" s="12">
        <f>+SUBTOTAL(9,O166:O167)</f>
        <v>-349910</v>
      </c>
      <c r="P168" s="12"/>
      <c r="Q168" s="12">
        <f>+SUBTOTAL(9,Q166:Q167)</f>
        <v>0</v>
      </c>
      <c r="S168" s="103">
        <v>0</v>
      </c>
      <c r="U168" s="109">
        <v>0</v>
      </c>
    </row>
    <row r="169" spans="1:21" x14ac:dyDescent="0.2">
      <c r="A169" s="4"/>
      <c r="C169" s="26"/>
      <c r="E169" s="18"/>
      <c r="G169" s="18"/>
      <c r="H169" s="18"/>
      <c r="I169" s="2"/>
      <c r="K169" s="7"/>
      <c r="M169" s="12"/>
      <c r="N169" s="12"/>
      <c r="O169" s="12"/>
      <c r="P169" s="12"/>
      <c r="Q169" s="12"/>
      <c r="S169" s="104"/>
      <c r="U169" s="110"/>
    </row>
    <row r="170" spans="1:21" x14ac:dyDescent="0.2">
      <c r="A170" s="4">
        <v>342</v>
      </c>
      <c r="C170" s="5" t="s">
        <v>82</v>
      </c>
      <c r="K170" s="7"/>
      <c r="M170" s="12"/>
      <c r="N170" s="12"/>
      <c r="O170" s="12"/>
      <c r="P170" s="12"/>
      <c r="Q170" s="12"/>
      <c r="S170" s="102"/>
      <c r="U170" s="111"/>
    </row>
    <row r="171" spans="1:21" x14ac:dyDescent="0.2">
      <c r="A171" s="4"/>
      <c r="C171" s="27" t="s">
        <v>118</v>
      </c>
      <c r="E171" s="54">
        <v>56795</v>
      </c>
      <c r="G171" s="18" t="s">
        <v>113</v>
      </c>
      <c r="H171" s="18" t="s">
        <v>104</v>
      </c>
      <c r="I171" s="2">
        <v>-11</v>
      </c>
      <c r="K171" s="7">
        <v>1839349.29</v>
      </c>
      <c r="L171" s="19"/>
      <c r="M171" s="20">
        <v>1124474</v>
      </c>
      <c r="N171" s="20"/>
      <c r="O171" s="20">
        <v>917204</v>
      </c>
      <c r="P171" s="20"/>
      <c r="Q171" s="20">
        <v>27992</v>
      </c>
      <c r="S171" s="103">
        <v>1.52</v>
      </c>
      <c r="U171" s="109">
        <v>32.799999999999997</v>
      </c>
    </row>
    <row r="172" spans="1:21" x14ac:dyDescent="0.2">
      <c r="A172" s="4"/>
      <c r="C172" s="27" t="s">
        <v>196</v>
      </c>
      <c r="E172" s="54">
        <v>56795</v>
      </c>
      <c r="G172" s="18" t="s">
        <v>113</v>
      </c>
      <c r="H172" s="18" t="s">
        <v>104</v>
      </c>
      <c r="I172" s="2">
        <v>-11</v>
      </c>
      <c r="K172" s="7">
        <v>6602221.0700000003</v>
      </c>
      <c r="L172" s="19"/>
      <c r="M172" s="20">
        <v>932146</v>
      </c>
      <c r="N172" s="20"/>
      <c r="O172" s="20">
        <v>6396319</v>
      </c>
      <c r="P172" s="20"/>
      <c r="Q172" s="20">
        <v>195307</v>
      </c>
      <c r="S172" s="103">
        <v>2.96</v>
      </c>
      <c r="U172" s="109">
        <v>32.799999999999997</v>
      </c>
    </row>
    <row r="173" spans="1:21" x14ac:dyDescent="0.2">
      <c r="A173" s="4"/>
      <c r="C173" s="26" t="s">
        <v>106</v>
      </c>
      <c r="E173" s="54">
        <v>44377</v>
      </c>
      <c r="G173" s="18" t="s">
        <v>113</v>
      </c>
      <c r="H173" s="18" t="s">
        <v>104</v>
      </c>
      <c r="I173" s="2">
        <v>-9</v>
      </c>
      <c r="K173" s="7">
        <v>22229.02</v>
      </c>
      <c r="L173" s="19"/>
      <c r="M173" s="20">
        <v>18985</v>
      </c>
      <c r="N173" s="20"/>
      <c r="O173" s="20">
        <v>5245</v>
      </c>
      <c r="P173" s="20"/>
      <c r="Q173" s="20">
        <v>5244</v>
      </c>
      <c r="S173" s="103">
        <v>23.59</v>
      </c>
      <c r="U173" s="109">
        <v>1</v>
      </c>
    </row>
    <row r="174" spans="1:21" x14ac:dyDescent="0.2">
      <c r="A174" s="4"/>
      <c r="C174" s="27" t="s">
        <v>128</v>
      </c>
      <c r="E174" s="54">
        <v>45838</v>
      </c>
      <c r="G174" s="18" t="s">
        <v>113</v>
      </c>
      <c r="H174" s="18" t="s">
        <v>104</v>
      </c>
      <c r="I174" s="2">
        <v>-6</v>
      </c>
      <c r="K174" s="7">
        <v>9237.57</v>
      </c>
      <c r="L174" s="19"/>
      <c r="M174" s="20">
        <v>9792</v>
      </c>
      <c r="N174" s="20"/>
      <c r="O174" s="20">
        <v>0</v>
      </c>
      <c r="P174" s="20"/>
      <c r="Q174" s="20">
        <v>0</v>
      </c>
      <c r="S174" s="103">
        <v>0</v>
      </c>
      <c r="U174" s="109">
        <v>0</v>
      </c>
    </row>
    <row r="175" spans="1:21" x14ac:dyDescent="0.2">
      <c r="A175" s="4"/>
      <c r="C175" s="27" t="s">
        <v>129</v>
      </c>
      <c r="E175" s="54">
        <v>45838</v>
      </c>
      <c r="G175" s="18" t="s">
        <v>113</v>
      </c>
      <c r="H175" s="18" t="s">
        <v>104</v>
      </c>
      <c r="I175" s="2">
        <v>-6</v>
      </c>
      <c r="K175" s="7">
        <v>21667.08</v>
      </c>
      <c r="L175" s="19"/>
      <c r="M175" s="20">
        <v>22967</v>
      </c>
      <c r="N175" s="20"/>
      <c r="O175" s="20">
        <v>0</v>
      </c>
      <c r="P175" s="20"/>
      <c r="Q175" s="20">
        <v>0</v>
      </c>
      <c r="S175" s="103">
        <v>0</v>
      </c>
      <c r="U175" s="109">
        <v>0</v>
      </c>
    </row>
    <row r="176" spans="1:21" x14ac:dyDescent="0.2">
      <c r="A176" s="4"/>
      <c r="C176" s="27" t="s">
        <v>130</v>
      </c>
      <c r="E176" s="54">
        <v>51682</v>
      </c>
      <c r="G176" s="18" t="s">
        <v>113</v>
      </c>
      <c r="H176" s="18" t="s">
        <v>104</v>
      </c>
      <c r="I176" s="2">
        <v>-6</v>
      </c>
      <c r="K176" s="7">
        <v>2235100.61</v>
      </c>
      <c r="L176" s="19"/>
      <c r="M176" s="20">
        <v>1438239</v>
      </c>
      <c r="N176" s="20"/>
      <c r="O176" s="20">
        <v>930968</v>
      </c>
      <c r="P176" s="20"/>
      <c r="Q176" s="20">
        <v>47423</v>
      </c>
      <c r="S176" s="103">
        <v>2.12</v>
      </c>
      <c r="U176" s="109">
        <v>19.600000000000001</v>
      </c>
    </row>
    <row r="177" spans="1:21" x14ac:dyDescent="0.2">
      <c r="A177" s="4"/>
      <c r="C177" s="27" t="s">
        <v>127</v>
      </c>
      <c r="E177" s="54">
        <v>51682</v>
      </c>
      <c r="G177" s="18" t="s">
        <v>113</v>
      </c>
      <c r="H177" s="18" t="s">
        <v>104</v>
      </c>
      <c r="I177" s="2">
        <v>-6</v>
      </c>
      <c r="K177" s="7">
        <v>7693302.29</v>
      </c>
      <c r="L177" s="19"/>
      <c r="M177" s="20">
        <v>805132</v>
      </c>
      <c r="N177" s="20"/>
      <c r="O177" s="20">
        <v>7349768</v>
      </c>
      <c r="P177" s="20"/>
      <c r="Q177" s="20">
        <v>358700</v>
      </c>
      <c r="S177" s="103">
        <v>4.66</v>
      </c>
      <c r="U177" s="109">
        <v>20.5</v>
      </c>
    </row>
    <row r="178" spans="1:21" x14ac:dyDescent="0.2">
      <c r="A178" s="4"/>
      <c r="C178" s="27" t="s">
        <v>146</v>
      </c>
      <c r="E178" s="54">
        <v>51682</v>
      </c>
      <c r="G178" s="18" t="s">
        <v>113</v>
      </c>
      <c r="H178" s="18" t="s">
        <v>104</v>
      </c>
      <c r="I178" s="2">
        <v>-7</v>
      </c>
      <c r="K178" s="7">
        <v>846906.63</v>
      </c>
      <c r="L178" s="19"/>
      <c r="M178" s="20">
        <v>523513</v>
      </c>
      <c r="N178" s="20"/>
      <c r="O178" s="20">
        <v>382677</v>
      </c>
      <c r="P178" s="20"/>
      <c r="Q178" s="20">
        <v>19415</v>
      </c>
      <c r="S178" s="103">
        <v>2.29</v>
      </c>
      <c r="U178" s="109">
        <v>19.7</v>
      </c>
    </row>
    <row r="179" spans="1:21" x14ac:dyDescent="0.2">
      <c r="A179" s="4"/>
      <c r="C179" s="27" t="s">
        <v>144</v>
      </c>
      <c r="E179" s="54">
        <v>50951</v>
      </c>
      <c r="G179" s="18" t="s">
        <v>113</v>
      </c>
      <c r="H179" s="18" t="s">
        <v>104</v>
      </c>
      <c r="I179" s="2">
        <v>-7</v>
      </c>
      <c r="K179" s="7">
        <v>766004.64</v>
      </c>
      <c r="L179" s="19"/>
      <c r="M179" s="20">
        <v>359963</v>
      </c>
      <c r="N179" s="20"/>
      <c r="O179" s="20">
        <v>459662</v>
      </c>
      <c r="P179" s="20"/>
      <c r="Q179" s="20">
        <v>25033</v>
      </c>
      <c r="S179" s="103">
        <v>3.27</v>
      </c>
      <c r="U179" s="109">
        <v>18.399999999999999</v>
      </c>
    </row>
    <row r="180" spans="1:21" x14ac:dyDescent="0.2">
      <c r="A180" s="4"/>
      <c r="C180" s="27" t="s">
        <v>145</v>
      </c>
      <c r="E180" s="54">
        <v>50951</v>
      </c>
      <c r="G180" s="18" t="s">
        <v>113</v>
      </c>
      <c r="H180" s="18" t="s">
        <v>104</v>
      </c>
      <c r="I180" s="2">
        <v>-7</v>
      </c>
      <c r="K180" s="7">
        <v>483544.93</v>
      </c>
      <c r="L180" s="19"/>
      <c r="M180" s="20">
        <v>191869</v>
      </c>
      <c r="N180" s="20"/>
      <c r="O180" s="20">
        <v>325524</v>
      </c>
      <c r="P180" s="20"/>
      <c r="Q180" s="20">
        <v>17595</v>
      </c>
      <c r="S180" s="103">
        <v>3.64</v>
      </c>
      <c r="U180" s="109">
        <v>18.5</v>
      </c>
    </row>
    <row r="181" spans="1:21" x14ac:dyDescent="0.2">
      <c r="A181" s="4"/>
      <c r="C181" s="27" t="s">
        <v>138</v>
      </c>
      <c r="E181" s="54">
        <v>52047</v>
      </c>
      <c r="G181" s="18" t="s">
        <v>113</v>
      </c>
      <c r="H181" s="18" t="s">
        <v>104</v>
      </c>
      <c r="I181" s="2">
        <v>-9</v>
      </c>
      <c r="K181" s="7">
        <v>97996.9</v>
      </c>
      <c r="L181" s="19"/>
      <c r="M181" s="20">
        <v>61423</v>
      </c>
      <c r="N181" s="20"/>
      <c r="O181" s="20">
        <v>45394</v>
      </c>
      <c r="P181" s="20"/>
      <c r="Q181" s="20">
        <v>2208</v>
      </c>
      <c r="S181" s="103">
        <v>2.25</v>
      </c>
      <c r="U181" s="109">
        <v>20.6</v>
      </c>
    </row>
    <row r="182" spans="1:21" x14ac:dyDescent="0.2">
      <c r="A182" s="4"/>
      <c r="C182" s="27" t="s">
        <v>139</v>
      </c>
      <c r="E182" s="54">
        <v>52047</v>
      </c>
      <c r="G182" s="18" t="s">
        <v>113</v>
      </c>
      <c r="H182" s="18" t="s">
        <v>104</v>
      </c>
      <c r="I182" s="2">
        <v>-9</v>
      </c>
      <c r="K182" s="7">
        <v>97861.58</v>
      </c>
      <c r="L182" s="19"/>
      <c r="M182" s="20">
        <v>61343</v>
      </c>
      <c r="N182" s="20"/>
      <c r="O182" s="20">
        <v>45326</v>
      </c>
      <c r="P182" s="20"/>
      <c r="Q182" s="20">
        <v>2205</v>
      </c>
      <c r="S182" s="103">
        <v>2.25</v>
      </c>
      <c r="U182" s="109">
        <v>20.6</v>
      </c>
    </row>
    <row r="183" spans="1:21" x14ac:dyDescent="0.2">
      <c r="A183" s="4"/>
      <c r="C183" s="26" t="s">
        <v>83</v>
      </c>
      <c r="E183" s="54">
        <v>52778</v>
      </c>
      <c r="G183" s="18" t="s">
        <v>113</v>
      </c>
      <c r="H183" s="18" t="s">
        <v>104</v>
      </c>
      <c r="I183" s="2">
        <v>-9</v>
      </c>
      <c r="K183" s="7">
        <v>2320474.2000000002</v>
      </c>
      <c r="L183" s="19"/>
      <c r="M183" s="20">
        <v>1248052</v>
      </c>
      <c r="N183" s="20"/>
      <c r="O183" s="20">
        <v>1281265</v>
      </c>
      <c r="P183" s="20"/>
      <c r="Q183" s="20">
        <v>57029</v>
      </c>
      <c r="S183" s="103">
        <v>2.46</v>
      </c>
      <c r="U183" s="109">
        <v>22.5</v>
      </c>
    </row>
    <row r="184" spans="1:21" x14ac:dyDescent="0.2">
      <c r="A184" s="4"/>
      <c r="C184" s="27" t="s">
        <v>140</v>
      </c>
      <c r="E184" s="54">
        <v>52778</v>
      </c>
      <c r="G184" s="18" t="s">
        <v>113</v>
      </c>
      <c r="H184" s="18" t="s">
        <v>104</v>
      </c>
      <c r="I184" s="2">
        <v>-9</v>
      </c>
      <c r="K184" s="7">
        <v>338423.07</v>
      </c>
      <c r="L184" s="19"/>
      <c r="M184" s="20">
        <v>191069</v>
      </c>
      <c r="N184" s="20"/>
      <c r="O184" s="20">
        <v>177812</v>
      </c>
      <c r="P184" s="20"/>
      <c r="Q184" s="20">
        <v>7938</v>
      </c>
      <c r="S184" s="103">
        <v>2.35</v>
      </c>
      <c r="U184" s="109">
        <v>22.4</v>
      </c>
    </row>
    <row r="185" spans="1:21" x14ac:dyDescent="0.2">
      <c r="A185" s="4"/>
      <c r="C185" s="27" t="s">
        <v>141</v>
      </c>
      <c r="E185" s="54">
        <v>52778</v>
      </c>
      <c r="G185" s="18" t="s">
        <v>113</v>
      </c>
      <c r="H185" s="18" t="s">
        <v>104</v>
      </c>
      <c r="I185" s="2">
        <v>-9</v>
      </c>
      <c r="K185" s="7">
        <v>337096.18</v>
      </c>
      <c r="L185" s="19"/>
      <c r="M185" s="20">
        <v>190320</v>
      </c>
      <c r="N185" s="20"/>
      <c r="O185" s="20">
        <v>177115</v>
      </c>
      <c r="P185" s="20"/>
      <c r="Q185" s="20">
        <v>7907</v>
      </c>
      <c r="S185" s="103">
        <v>2.35</v>
      </c>
      <c r="U185" s="109">
        <v>22.4</v>
      </c>
    </row>
    <row r="186" spans="1:21" x14ac:dyDescent="0.2">
      <c r="A186" s="4"/>
      <c r="C186" s="27" t="s">
        <v>142</v>
      </c>
      <c r="E186" s="54">
        <v>52778</v>
      </c>
      <c r="G186" s="18" t="s">
        <v>113</v>
      </c>
      <c r="H186" s="18" t="s">
        <v>104</v>
      </c>
      <c r="I186" s="2">
        <v>-9</v>
      </c>
      <c r="K186" s="7">
        <v>347146.53</v>
      </c>
      <c r="L186" s="19"/>
      <c r="M186" s="20">
        <v>195419</v>
      </c>
      <c r="N186" s="20"/>
      <c r="O186" s="20">
        <v>182971</v>
      </c>
      <c r="P186" s="20"/>
      <c r="Q186" s="20">
        <v>8168</v>
      </c>
      <c r="S186" s="103">
        <v>2.35</v>
      </c>
      <c r="U186" s="109">
        <v>22.4</v>
      </c>
    </row>
    <row r="187" spans="1:21" x14ac:dyDescent="0.2">
      <c r="A187" s="4"/>
      <c r="C187" s="27" t="s">
        <v>143</v>
      </c>
      <c r="E187" s="54">
        <v>52778</v>
      </c>
      <c r="G187" s="18" t="s">
        <v>113</v>
      </c>
      <c r="H187" s="18" t="s">
        <v>104</v>
      </c>
      <c r="I187" s="2">
        <v>-9</v>
      </c>
      <c r="K187" s="9">
        <v>446520.02</v>
      </c>
      <c r="L187" s="19"/>
      <c r="M187" s="20">
        <v>210439</v>
      </c>
      <c r="N187" s="20"/>
      <c r="O187" s="20">
        <v>276268</v>
      </c>
      <c r="P187" s="20"/>
      <c r="Q187" s="20">
        <v>12188</v>
      </c>
      <c r="S187" s="103">
        <v>2.73</v>
      </c>
      <c r="U187" s="109">
        <v>22.7</v>
      </c>
    </row>
    <row r="188" spans="1:21" x14ac:dyDescent="0.2">
      <c r="A188" s="4"/>
      <c r="E188" s="18"/>
      <c r="G188" s="18"/>
      <c r="H188" s="18"/>
      <c r="I188" s="2"/>
      <c r="K188" s="7"/>
      <c r="M188" s="31"/>
      <c r="N188" s="12"/>
      <c r="O188" s="31"/>
      <c r="P188" s="12"/>
      <c r="Q188" s="31"/>
      <c r="S188" s="104"/>
      <c r="U188" s="110"/>
    </row>
    <row r="189" spans="1:21" x14ac:dyDescent="0.2">
      <c r="A189" s="4"/>
      <c r="C189" s="55" t="s">
        <v>105</v>
      </c>
      <c r="E189" s="18"/>
      <c r="G189" s="18"/>
      <c r="H189" s="18"/>
      <c r="I189" s="2"/>
      <c r="K189" s="7">
        <f>+SUBTOTAL(9,K171:K188)</f>
        <v>24505081.609999996</v>
      </c>
      <c r="M189" s="12">
        <f>+SUBTOTAL(9,M171:M188)</f>
        <v>7585145</v>
      </c>
      <c r="N189" s="12"/>
      <c r="O189" s="12">
        <f>+SUBTOTAL(9,O171:O188)</f>
        <v>18953518</v>
      </c>
      <c r="P189" s="12"/>
      <c r="Q189" s="12">
        <f>+SUBTOTAL(9,Q171:Q188)</f>
        <v>794352</v>
      </c>
      <c r="S189" s="103">
        <f>ROUND(Q189/K189*100,2)</f>
        <v>3.24</v>
      </c>
      <c r="U189" s="109">
        <f>IF(Q189=0,"-     ",ROUND(O189/Q189,1))</f>
        <v>23.9</v>
      </c>
    </row>
    <row r="190" spans="1:21" x14ac:dyDescent="0.2">
      <c r="A190" s="4"/>
      <c r="E190" s="18"/>
      <c r="G190" s="18"/>
      <c r="H190" s="18"/>
      <c r="I190" s="2"/>
      <c r="K190" s="7"/>
      <c r="M190" s="12"/>
      <c r="N190" s="12"/>
      <c r="O190" s="12"/>
      <c r="P190" s="12"/>
      <c r="Q190" s="12"/>
      <c r="S190" s="104"/>
      <c r="U190" s="110"/>
    </row>
    <row r="191" spans="1:21" x14ac:dyDescent="0.2">
      <c r="A191" s="4">
        <v>343</v>
      </c>
      <c r="C191" s="5" t="s">
        <v>84</v>
      </c>
      <c r="K191" s="7"/>
      <c r="M191" s="12"/>
      <c r="N191" s="12"/>
      <c r="O191" s="12"/>
      <c r="P191" s="12"/>
      <c r="Q191" s="12"/>
      <c r="S191" s="102"/>
      <c r="U191" s="111"/>
    </row>
    <row r="192" spans="1:21" x14ac:dyDescent="0.2">
      <c r="A192" s="4"/>
      <c r="C192" s="27" t="s">
        <v>118</v>
      </c>
      <c r="E192" s="54">
        <v>56795</v>
      </c>
      <c r="G192" s="18" t="s">
        <v>114</v>
      </c>
      <c r="H192" s="18" t="s">
        <v>104</v>
      </c>
      <c r="I192" s="2">
        <v>-11</v>
      </c>
      <c r="K192" s="7">
        <v>75865135.099999994</v>
      </c>
      <c r="L192" s="19"/>
      <c r="M192" s="20">
        <v>6219820</v>
      </c>
      <c r="N192" s="20"/>
      <c r="O192" s="20">
        <v>77990480</v>
      </c>
      <c r="P192" s="20"/>
      <c r="Q192" s="20">
        <v>2853705</v>
      </c>
      <c r="S192" s="103">
        <v>3.76</v>
      </c>
      <c r="U192" s="109">
        <v>27.3</v>
      </c>
    </row>
    <row r="193" spans="1:21" x14ac:dyDescent="0.2">
      <c r="A193" s="4"/>
      <c r="C193" s="27" t="s">
        <v>149</v>
      </c>
      <c r="E193" s="54">
        <v>51682</v>
      </c>
      <c r="G193" s="18" t="s">
        <v>114</v>
      </c>
      <c r="H193" s="18" t="s">
        <v>104</v>
      </c>
      <c r="I193" s="2">
        <v>-6</v>
      </c>
      <c r="K193" s="7">
        <v>22150177.600000001</v>
      </c>
      <c r="L193" s="19"/>
      <c r="M193" s="20">
        <v>11598914</v>
      </c>
      <c r="N193" s="20"/>
      <c r="O193" s="20">
        <v>11880274</v>
      </c>
      <c r="P193" s="20"/>
      <c r="Q193" s="20">
        <v>699969</v>
      </c>
      <c r="S193" s="103">
        <v>3.16</v>
      </c>
      <c r="U193" s="109">
        <v>17</v>
      </c>
    </row>
    <row r="194" spans="1:21" x14ac:dyDescent="0.2">
      <c r="A194" s="4"/>
      <c r="C194" s="27" t="s">
        <v>146</v>
      </c>
      <c r="E194" s="54">
        <v>51682</v>
      </c>
      <c r="G194" s="18" t="s">
        <v>114</v>
      </c>
      <c r="H194" s="18" t="s">
        <v>104</v>
      </c>
      <c r="I194" s="2">
        <v>-7</v>
      </c>
      <c r="K194" s="7">
        <v>18490042.399999999</v>
      </c>
      <c r="L194" s="19"/>
      <c r="M194" s="20">
        <v>8931424</v>
      </c>
      <c r="N194" s="20"/>
      <c r="O194" s="20">
        <v>10852921</v>
      </c>
      <c r="P194" s="20"/>
      <c r="Q194" s="20">
        <v>622473</v>
      </c>
      <c r="S194" s="103">
        <v>3.37</v>
      </c>
      <c r="U194" s="109">
        <v>17.399999999999999</v>
      </c>
    </row>
    <row r="195" spans="1:21" x14ac:dyDescent="0.2">
      <c r="A195" s="4"/>
      <c r="C195" s="27" t="s">
        <v>144</v>
      </c>
      <c r="E195" s="54">
        <v>50951</v>
      </c>
      <c r="G195" s="18" t="s">
        <v>114</v>
      </c>
      <c r="H195" s="18" t="s">
        <v>104</v>
      </c>
      <c r="I195" s="2">
        <v>-7</v>
      </c>
      <c r="K195" s="7">
        <v>24101915.329999998</v>
      </c>
      <c r="L195" s="19"/>
      <c r="M195" s="20">
        <v>9086454</v>
      </c>
      <c r="N195" s="20"/>
      <c r="O195" s="20">
        <v>16702595</v>
      </c>
      <c r="P195" s="20"/>
      <c r="Q195" s="20">
        <v>1019141</v>
      </c>
      <c r="S195" s="103">
        <v>4.2300000000000004</v>
      </c>
      <c r="U195" s="109">
        <v>16.399999999999999</v>
      </c>
    </row>
    <row r="196" spans="1:21" x14ac:dyDescent="0.2">
      <c r="A196" s="4"/>
      <c r="C196" s="27" t="s">
        <v>145</v>
      </c>
      <c r="E196" s="54">
        <v>50951</v>
      </c>
      <c r="G196" s="18" t="s">
        <v>114</v>
      </c>
      <c r="H196" s="18" t="s">
        <v>104</v>
      </c>
      <c r="I196" s="2">
        <v>-7</v>
      </c>
      <c r="K196" s="7">
        <v>18614501.309999999</v>
      </c>
      <c r="L196" s="19"/>
      <c r="M196" s="20">
        <v>12553507</v>
      </c>
      <c r="N196" s="20"/>
      <c r="O196" s="20">
        <v>7364009</v>
      </c>
      <c r="P196" s="20"/>
      <c r="Q196" s="20">
        <v>477151</v>
      </c>
      <c r="S196" s="103">
        <v>2.56</v>
      </c>
      <c r="U196" s="109">
        <v>15.4</v>
      </c>
    </row>
    <row r="197" spans="1:21" x14ac:dyDescent="0.2">
      <c r="A197" s="4"/>
      <c r="C197" s="27" t="s">
        <v>150</v>
      </c>
      <c r="E197" s="54">
        <v>52047</v>
      </c>
      <c r="G197" s="18" t="s">
        <v>114</v>
      </c>
      <c r="H197" s="18" t="s">
        <v>104</v>
      </c>
      <c r="I197" s="2">
        <v>-9</v>
      </c>
      <c r="K197" s="7">
        <v>15882516.99</v>
      </c>
      <c r="L197" s="19"/>
      <c r="M197" s="20">
        <v>8183620</v>
      </c>
      <c r="N197" s="20"/>
      <c r="O197" s="20">
        <v>9128324</v>
      </c>
      <c r="P197" s="20"/>
      <c r="Q197" s="20">
        <v>509880</v>
      </c>
      <c r="S197" s="103">
        <v>3.21</v>
      </c>
      <c r="U197" s="109">
        <v>17.899999999999999</v>
      </c>
    </row>
    <row r="198" spans="1:21" x14ac:dyDescent="0.2">
      <c r="A198" s="4"/>
      <c r="C198" s="27" t="s">
        <v>139</v>
      </c>
      <c r="E198" s="54">
        <v>52047</v>
      </c>
      <c r="G198" s="18" t="s">
        <v>114</v>
      </c>
      <c r="H198" s="18" t="s">
        <v>104</v>
      </c>
      <c r="I198" s="2">
        <v>-9</v>
      </c>
      <c r="K198" s="7">
        <v>14426572.85</v>
      </c>
      <c r="L198" s="19"/>
      <c r="M198" s="20">
        <v>7920117</v>
      </c>
      <c r="N198" s="20"/>
      <c r="O198" s="20">
        <v>7804847</v>
      </c>
      <c r="P198" s="20"/>
      <c r="Q198" s="20">
        <v>444495</v>
      </c>
      <c r="S198" s="103">
        <v>3.08</v>
      </c>
      <c r="U198" s="109">
        <v>17.600000000000001</v>
      </c>
    </row>
    <row r="199" spans="1:21" x14ac:dyDescent="0.2">
      <c r="A199" s="4"/>
      <c r="C199" s="27" t="s">
        <v>140</v>
      </c>
      <c r="E199" s="54">
        <v>52778</v>
      </c>
      <c r="G199" s="18" t="s">
        <v>114</v>
      </c>
      <c r="H199" s="18" t="s">
        <v>104</v>
      </c>
      <c r="I199" s="2">
        <v>-9</v>
      </c>
      <c r="K199" s="7">
        <v>15680731.51</v>
      </c>
      <c r="L199" s="19"/>
      <c r="M199" s="20">
        <v>7430542</v>
      </c>
      <c r="N199" s="20"/>
      <c r="O199" s="20">
        <v>9661455</v>
      </c>
      <c r="P199" s="20"/>
      <c r="Q199" s="20">
        <v>502336</v>
      </c>
      <c r="S199" s="103">
        <v>3.2</v>
      </c>
      <c r="U199" s="109">
        <v>19.2</v>
      </c>
    </row>
    <row r="200" spans="1:21" x14ac:dyDescent="0.2">
      <c r="A200" s="4"/>
      <c r="C200" s="27" t="s">
        <v>141</v>
      </c>
      <c r="E200" s="54">
        <v>52778</v>
      </c>
      <c r="G200" s="18" t="s">
        <v>114</v>
      </c>
      <c r="H200" s="18" t="s">
        <v>104</v>
      </c>
      <c r="I200" s="2">
        <v>-9</v>
      </c>
      <c r="K200" s="7">
        <v>14878576.369999999</v>
      </c>
      <c r="L200" s="19"/>
      <c r="M200" s="20">
        <v>7583469</v>
      </c>
      <c r="N200" s="20"/>
      <c r="O200" s="20">
        <v>8634179</v>
      </c>
      <c r="P200" s="20"/>
      <c r="Q200" s="20">
        <v>455314</v>
      </c>
      <c r="S200" s="103">
        <v>3.06</v>
      </c>
      <c r="U200" s="109">
        <v>19</v>
      </c>
    </row>
    <row r="201" spans="1:21" x14ac:dyDescent="0.2">
      <c r="A201" s="4"/>
      <c r="C201" s="27" t="s">
        <v>142</v>
      </c>
      <c r="E201" s="54">
        <v>52778</v>
      </c>
      <c r="G201" s="18" t="s">
        <v>114</v>
      </c>
      <c r="H201" s="18" t="s">
        <v>104</v>
      </c>
      <c r="I201" s="2">
        <v>-9</v>
      </c>
      <c r="K201" s="7">
        <v>14832484.85</v>
      </c>
      <c r="L201" s="19"/>
      <c r="M201" s="20">
        <v>7676771</v>
      </c>
      <c r="N201" s="20"/>
      <c r="O201" s="20">
        <v>8490637</v>
      </c>
      <c r="P201" s="20"/>
      <c r="Q201" s="20">
        <v>447597</v>
      </c>
      <c r="S201" s="103">
        <v>3.02</v>
      </c>
      <c r="U201" s="109">
        <v>19</v>
      </c>
    </row>
    <row r="202" spans="1:21" x14ac:dyDescent="0.2">
      <c r="A202" s="4"/>
      <c r="C202" s="27" t="s">
        <v>143</v>
      </c>
      <c r="E202" s="54">
        <v>52778</v>
      </c>
      <c r="G202" s="18" t="s">
        <v>114</v>
      </c>
      <c r="H202" s="18" t="s">
        <v>104</v>
      </c>
      <c r="I202" s="2">
        <v>-9</v>
      </c>
      <c r="K202" s="9">
        <v>15145494.699999999</v>
      </c>
      <c r="L202" s="19"/>
      <c r="M202" s="33">
        <v>7723823</v>
      </c>
      <c r="N202" s="20"/>
      <c r="O202" s="33">
        <v>8784766</v>
      </c>
      <c r="P202" s="20"/>
      <c r="Q202" s="33">
        <v>460546</v>
      </c>
      <c r="S202" s="103">
        <v>3.04</v>
      </c>
      <c r="U202" s="109">
        <v>19.100000000000001</v>
      </c>
    </row>
    <row r="203" spans="1:21" x14ac:dyDescent="0.2">
      <c r="A203" s="4"/>
      <c r="E203" s="18"/>
      <c r="G203" s="18"/>
      <c r="H203" s="18"/>
      <c r="I203" s="2"/>
      <c r="K203" s="7"/>
      <c r="L203" s="19"/>
      <c r="M203" s="20"/>
      <c r="N203" s="20"/>
      <c r="O203" s="20"/>
      <c r="P203" s="20"/>
      <c r="Q203" s="20"/>
      <c r="S203" s="104"/>
      <c r="U203" s="110"/>
    </row>
    <row r="204" spans="1:21" x14ac:dyDescent="0.2">
      <c r="A204" s="4"/>
      <c r="C204" s="55" t="s">
        <v>107</v>
      </c>
      <c r="E204" s="18"/>
      <c r="G204" s="18"/>
      <c r="H204" s="18"/>
      <c r="I204" s="2"/>
      <c r="K204" s="7">
        <f>+SUBTOTAL(9,K192:K203)</f>
        <v>250068149.00999999</v>
      </c>
      <c r="M204" s="12">
        <f>+SUBTOTAL(9,M192:M203)</f>
        <v>94908461</v>
      </c>
      <c r="N204" s="12"/>
      <c r="O204" s="12">
        <f>+SUBTOTAL(9,O192:O203)</f>
        <v>177294487</v>
      </c>
      <c r="P204" s="12"/>
      <c r="Q204" s="12">
        <f>+SUBTOTAL(9,Q192:Q203)</f>
        <v>8492607</v>
      </c>
      <c r="S204" s="103">
        <f>ROUND(Q204/K204*100,2)</f>
        <v>3.4</v>
      </c>
      <c r="U204" s="109">
        <f>IF(Q204=0,"-     ",ROUND(O204/Q204,1))</f>
        <v>20.9</v>
      </c>
    </row>
    <row r="205" spans="1:21" x14ac:dyDescent="0.2">
      <c r="A205" s="4"/>
      <c r="E205" s="18"/>
      <c r="G205" s="18"/>
      <c r="H205" s="18"/>
      <c r="I205" s="2"/>
      <c r="K205" s="7"/>
      <c r="M205" s="12"/>
      <c r="N205" s="12"/>
      <c r="O205" s="12"/>
      <c r="P205" s="12"/>
      <c r="Q205" s="12"/>
      <c r="S205" s="104"/>
      <c r="U205" s="110"/>
    </row>
    <row r="206" spans="1:21" x14ac:dyDescent="0.2">
      <c r="A206" s="4">
        <v>344</v>
      </c>
      <c r="C206" s="5" t="s">
        <v>85</v>
      </c>
      <c r="K206" s="7"/>
      <c r="M206" s="12"/>
      <c r="N206" s="12"/>
      <c r="O206" s="12"/>
      <c r="P206" s="12"/>
      <c r="Q206" s="12"/>
      <c r="S206" s="102"/>
      <c r="U206" s="111"/>
    </row>
    <row r="207" spans="1:21" x14ac:dyDescent="0.2">
      <c r="A207" s="4"/>
      <c r="C207" s="27" t="s">
        <v>118</v>
      </c>
      <c r="E207" s="54">
        <v>56795</v>
      </c>
      <c r="G207" s="18" t="s">
        <v>112</v>
      </c>
      <c r="H207" s="18" t="s">
        <v>104</v>
      </c>
      <c r="I207" s="2">
        <v>-11</v>
      </c>
      <c r="K207" s="7">
        <v>17526759.719999999</v>
      </c>
      <c r="L207" s="19"/>
      <c r="M207" s="20">
        <v>2929662</v>
      </c>
      <c r="N207" s="20"/>
      <c r="O207" s="20">
        <v>16525041</v>
      </c>
      <c r="P207" s="20"/>
      <c r="Q207" s="20">
        <v>479293</v>
      </c>
      <c r="S207" s="103">
        <v>2.73</v>
      </c>
      <c r="U207" s="109">
        <v>34.5</v>
      </c>
    </row>
    <row r="208" spans="1:21" x14ac:dyDescent="0.2">
      <c r="A208" s="4"/>
      <c r="C208" s="26" t="s">
        <v>106</v>
      </c>
      <c r="E208" s="54">
        <v>44377</v>
      </c>
      <c r="G208" s="18" t="s">
        <v>112</v>
      </c>
      <c r="H208" s="18" t="s">
        <v>104</v>
      </c>
      <c r="I208" s="2">
        <v>-9</v>
      </c>
      <c r="K208" s="7">
        <v>1919304.7</v>
      </c>
      <c r="L208" s="19"/>
      <c r="M208" s="20">
        <v>2007414</v>
      </c>
      <c r="N208" s="20"/>
      <c r="O208" s="20">
        <v>84628</v>
      </c>
      <c r="P208" s="20"/>
      <c r="Q208" s="20">
        <v>84628</v>
      </c>
      <c r="S208" s="103">
        <v>4.41</v>
      </c>
      <c r="U208" s="109">
        <v>1</v>
      </c>
    </row>
    <row r="209" spans="1:21" x14ac:dyDescent="0.2">
      <c r="A209" s="4"/>
      <c r="C209" s="27" t="s">
        <v>128</v>
      </c>
      <c r="E209" s="54">
        <v>45838</v>
      </c>
      <c r="G209" s="18" t="s">
        <v>112</v>
      </c>
      <c r="H209" s="18" t="s">
        <v>104</v>
      </c>
      <c r="I209" s="2">
        <v>-6</v>
      </c>
      <c r="K209" s="7">
        <v>1539958.99</v>
      </c>
      <c r="L209" s="19"/>
      <c r="M209" s="20">
        <v>1632357</v>
      </c>
      <c r="N209" s="20"/>
      <c r="O209" s="20">
        <v>0</v>
      </c>
      <c r="P209" s="20"/>
      <c r="Q209" s="20">
        <v>0</v>
      </c>
      <c r="S209" s="103">
        <v>0</v>
      </c>
      <c r="U209" s="109">
        <v>0</v>
      </c>
    </row>
    <row r="210" spans="1:21" x14ac:dyDescent="0.2">
      <c r="A210" s="4"/>
      <c r="C210" s="27" t="s">
        <v>148</v>
      </c>
      <c r="E210" s="54">
        <v>45838</v>
      </c>
      <c r="G210" s="18" t="s">
        <v>112</v>
      </c>
      <c r="H210" s="18" t="s">
        <v>104</v>
      </c>
      <c r="I210" s="2">
        <v>-6</v>
      </c>
      <c r="K210" s="7">
        <v>3334813.58</v>
      </c>
      <c r="L210" s="19"/>
      <c r="M210" s="20">
        <v>3487041</v>
      </c>
      <c r="N210" s="20"/>
      <c r="O210" s="20">
        <v>47861</v>
      </c>
      <c r="P210" s="20"/>
      <c r="Q210" s="20">
        <v>9572</v>
      </c>
      <c r="S210" s="103">
        <v>0.28999999999999998</v>
      </c>
      <c r="U210" s="109">
        <v>5</v>
      </c>
    </row>
    <row r="211" spans="1:21" x14ac:dyDescent="0.2">
      <c r="A211" s="4"/>
      <c r="C211" s="27" t="s">
        <v>149</v>
      </c>
      <c r="E211" s="54">
        <v>51682</v>
      </c>
      <c r="G211" s="18" t="s">
        <v>112</v>
      </c>
      <c r="H211" s="18" t="s">
        <v>104</v>
      </c>
      <c r="I211" s="2">
        <v>-6</v>
      </c>
      <c r="K211" s="7">
        <v>6035684.5599999996</v>
      </c>
      <c r="L211" s="19"/>
      <c r="M211" s="20">
        <v>3201708</v>
      </c>
      <c r="N211" s="20"/>
      <c r="O211" s="20">
        <v>3196118</v>
      </c>
      <c r="P211" s="20"/>
      <c r="Q211" s="20">
        <v>155574</v>
      </c>
      <c r="S211" s="103">
        <v>2.58</v>
      </c>
      <c r="U211" s="109">
        <v>20.5</v>
      </c>
    </row>
    <row r="212" spans="1:21" x14ac:dyDescent="0.2">
      <c r="A212" s="4"/>
      <c r="C212" s="27" t="s">
        <v>146</v>
      </c>
      <c r="E212" s="54">
        <v>51682</v>
      </c>
      <c r="G212" s="18" t="s">
        <v>112</v>
      </c>
      <c r="H212" s="18" t="s">
        <v>104</v>
      </c>
      <c r="I212" s="2">
        <v>-7</v>
      </c>
      <c r="K212" s="7">
        <v>3448727.25</v>
      </c>
      <c r="L212" s="19"/>
      <c r="M212" s="20">
        <v>1987837</v>
      </c>
      <c r="N212" s="20"/>
      <c r="O212" s="20">
        <v>1702301</v>
      </c>
      <c r="P212" s="20"/>
      <c r="Q212" s="20">
        <v>82743</v>
      </c>
      <c r="S212" s="103">
        <v>2.4</v>
      </c>
      <c r="U212" s="109">
        <v>20.6</v>
      </c>
    </row>
    <row r="213" spans="1:21" x14ac:dyDescent="0.2">
      <c r="A213" s="4"/>
      <c r="C213" s="27" t="s">
        <v>144</v>
      </c>
      <c r="E213" s="54">
        <v>50951</v>
      </c>
      <c r="G213" s="18" t="s">
        <v>112</v>
      </c>
      <c r="H213" s="18" t="s">
        <v>104</v>
      </c>
      <c r="I213" s="2">
        <v>-7</v>
      </c>
      <c r="K213" s="7">
        <v>2449473.2200000002</v>
      </c>
      <c r="L213" s="19"/>
      <c r="M213" s="20">
        <v>1697832</v>
      </c>
      <c r="N213" s="20"/>
      <c r="O213" s="20">
        <v>923104</v>
      </c>
      <c r="P213" s="20"/>
      <c r="Q213" s="20">
        <v>49683</v>
      </c>
      <c r="S213" s="103">
        <v>2.0299999999999998</v>
      </c>
      <c r="U213" s="109">
        <v>18.600000000000001</v>
      </c>
    </row>
    <row r="214" spans="1:21" x14ac:dyDescent="0.2">
      <c r="A214" s="4"/>
      <c r="C214" s="27" t="s">
        <v>145</v>
      </c>
      <c r="E214" s="54">
        <v>50951</v>
      </c>
      <c r="G214" s="18" t="s">
        <v>112</v>
      </c>
      <c r="H214" s="18" t="s">
        <v>104</v>
      </c>
      <c r="I214" s="2">
        <v>-7</v>
      </c>
      <c r="K214" s="7">
        <v>2508210.1800000002</v>
      </c>
      <c r="L214" s="19"/>
      <c r="M214" s="20">
        <v>1535095</v>
      </c>
      <c r="N214" s="20"/>
      <c r="O214" s="20">
        <v>1148690</v>
      </c>
      <c r="P214" s="20"/>
      <c r="Q214" s="20">
        <v>61585</v>
      </c>
      <c r="S214" s="103">
        <v>2.46</v>
      </c>
      <c r="U214" s="109">
        <v>18.7</v>
      </c>
    </row>
    <row r="215" spans="1:21" x14ac:dyDescent="0.2">
      <c r="A215" s="4"/>
      <c r="C215" s="27" t="s">
        <v>137</v>
      </c>
      <c r="E215" s="54">
        <v>51682</v>
      </c>
      <c r="G215" s="18" t="s">
        <v>212</v>
      </c>
      <c r="H215" s="18" t="s">
        <v>104</v>
      </c>
      <c r="I215" s="2">
        <v>-3</v>
      </c>
      <c r="K215" s="7">
        <v>8363103.3600000003</v>
      </c>
      <c r="L215" s="19"/>
      <c r="M215" s="20">
        <v>1570182</v>
      </c>
      <c r="N215" s="20"/>
      <c r="O215" s="20">
        <v>7043814</v>
      </c>
      <c r="P215" s="20"/>
      <c r="Q215" s="20">
        <v>387236</v>
      </c>
      <c r="S215" s="103">
        <v>4.63</v>
      </c>
      <c r="U215" s="109">
        <v>18.2</v>
      </c>
    </row>
    <row r="216" spans="1:21" x14ac:dyDescent="0.2">
      <c r="A216" s="4"/>
      <c r="C216" s="27" t="s">
        <v>150</v>
      </c>
      <c r="E216" s="54">
        <v>52047</v>
      </c>
      <c r="G216" s="18" t="s">
        <v>112</v>
      </c>
      <c r="H216" s="18" t="s">
        <v>104</v>
      </c>
      <c r="I216" s="2">
        <v>-9</v>
      </c>
      <c r="K216" s="7">
        <v>1635904.01</v>
      </c>
      <c r="L216" s="19"/>
      <c r="M216" s="20">
        <v>957504</v>
      </c>
      <c r="N216" s="20"/>
      <c r="O216" s="20">
        <v>825631</v>
      </c>
      <c r="P216" s="20"/>
      <c r="Q216" s="20">
        <v>38363</v>
      </c>
      <c r="S216" s="103">
        <v>2.35</v>
      </c>
      <c r="U216" s="109">
        <v>21.5</v>
      </c>
    </row>
    <row r="217" spans="1:21" x14ac:dyDescent="0.2">
      <c r="A217" s="4"/>
      <c r="C217" s="27" t="s">
        <v>139</v>
      </c>
      <c r="E217" s="54">
        <v>52047</v>
      </c>
      <c r="G217" s="18" t="s">
        <v>112</v>
      </c>
      <c r="H217" s="18" t="s">
        <v>104</v>
      </c>
      <c r="I217" s="2">
        <v>-9</v>
      </c>
      <c r="K217" s="7">
        <v>1595963.67</v>
      </c>
      <c r="L217" s="19"/>
      <c r="M217" s="20">
        <v>919277</v>
      </c>
      <c r="N217" s="20"/>
      <c r="O217" s="20">
        <v>820323</v>
      </c>
      <c r="P217" s="20"/>
      <c r="Q217" s="20">
        <v>38120</v>
      </c>
      <c r="S217" s="103">
        <v>2.39</v>
      </c>
      <c r="U217" s="109">
        <v>21.5</v>
      </c>
    </row>
    <row r="218" spans="1:21" x14ac:dyDescent="0.2">
      <c r="A218" s="4"/>
      <c r="C218" s="27" t="s">
        <v>140</v>
      </c>
      <c r="E218" s="54">
        <v>52778</v>
      </c>
      <c r="G218" s="18" t="s">
        <v>112</v>
      </c>
      <c r="H218" s="18" t="s">
        <v>104</v>
      </c>
      <c r="I218" s="2">
        <v>-9</v>
      </c>
      <c r="K218" s="7">
        <v>1793484.14</v>
      </c>
      <c r="L218" s="19"/>
      <c r="M218" s="20">
        <v>931124</v>
      </c>
      <c r="N218" s="20"/>
      <c r="O218" s="20">
        <v>1023774</v>
      </c>
      <c r="P218" s="20"/>
      <c r="Q218" s="20">
        <v>43557</v>
      </c>
      <c r="S218" s="103">
        <v>2.4300000000000002</v>
      </c>
      <c r="U218" s="109">
        <v>23.5</v>
      </c>
    </row>
    <row r="219" spans="1:21" x14ac:dyDescent="0.2">
      <c r="A219" s="4"/>
      <c r="C219" s="27" t="s">
        <v>141</v>
      </c>
      <c r="E219" s="54">
        <v>52778</v>
      </c>
      <c r="G219" s="18" t="s">
        <v>112</v>
      </c>
      <c r="H219" s="18" t="s">
        <v>104</v>
      </c>
      <c r="I219" s="2">
        <v>-9</v>
      </c>
      <c r="K219" s="7">
        <v>1783864.62</v>
      </c>
      <c r="L219" s="19"/>
      <c r="M219" s="20">
        <v>925864</v>
      </c>
      <c r="N219" s="20"/>
      <c r="O219" s="20">
        <v>1018548</v>
      </c>
      <c r="P219" s="20"/>
      <c r="Q219" s="20">
        <v>43335</v>
      </c>
      <c r="S219" s="103">
        <v>2.4300000000000002</v>
      </c>
      <c r="U219" s="109">
        <v>23.5</v>
      </c>
    </row>
    <row r="220" spans="1:21" x14ac:dyDescent="0.2">
      <c r="A220" s="4"/>
      <c r="C220" s="27" t="s">
        <v>142</v>
      </c>
      <c r="D220" s="14"/>
      <c r="E220" s="54">
        <v>52778</v>
      </c>
      <c r="F220" s="14"/>
      <c r="G220" s="18" t="s">
        <v>112</v>
      </c>
      <c r="H220" s="18" t="s">
        <v>104</v>
      </c>
      <c r="I220" s="2">
        <v>-9</v>
      </c>
      <c r="K220" s="7">
        <v>1996602.87</v>
      </c>
      <c r="L220" s="19"/>
      <c r="M220" s="20">
        <v>632149</v>
      </c>
      <c r="N220" s="20"/>
      <c r="O220" s="20">
        <v>1544148</v>
      </c>
      <c r="P220" s="20"/>
      <c r="Q220" s="20">
        <v>65345</v>
      </c>
      <c r="S220" s="103">
        <v>3.27</v>
      </c>
      <c r="U220" s="109">
        <v>23.6</v>
      </c>
    </row>
    <row r="221" spans="1:21" x14ac:dyDescent="0.2">
      <c r="A221" s="4"/>
      <c r="C221" s="27" t="s">
        <v>143</v>
      </c>
      <c r="D221" s="14"/>
      <c r="E221" s="54">
        <v>52778</v>
      </c>
      <c r="F221" s="14"/>
      <c r="G221" s="18" t="s">
        <v>112</v>
      </c>
      <c r="H221" s="18" t="s">
        <v>104</v>
      </c>
      <c r="I221" s="2">
        <v>-9</v>
      </c>
      <c r="K221" s="7">
        <v>1911732.95</v>
      </c>
      <c r="L221" s="19"/>
      <c r="M221" s="20">
        <v>964992</v>
      </c>
      <c r="N221" s="20"/>
      <c r="O221" s="20">
        <v>1118797</v>
      </c>
      <c r="P221" s="20"/>
      <c r="Q221" s="20">
        <v>47530</v>
      </c>
      <c r="S221" s="103">
        <v>2.4900000000000002</v>
      </c>
      <c r="U221" s="109">
        <v>23.5</v>
      </c>
    </row>
    <row r="222" spans="1:21" x14ac:dyDescent="0.2">
      <c r="A222" s="4"/>
      <c r="C222" s="27" t="s">
        <v>161</v>
      </c>
      <c r="D222" s="14"/>
      <c r="E222" s="54">
        <v>52778</v>
      </c>
      <c r="F222" s="14"/>
      <c r="G222" s="18" t="s">
        <v>212</v>
      </c>
      <c r="H222" s="18" t="s">
        <v>104</v>
      </c>
      <c r="I222" s="2">
        <v>-1</v>
      </c>
      <c r="K222" s="7">
        <v>485487.42</v>
      </c>
      <c r="L222" s="19"/>
      <c r="M222" s="20">
        <v>18738</v>
      </c>
      <c r="N222" s="20"/>
      <c r="O222" s="20">
        <v>471604</v>
      </c>
      <c r="P222" s="20"/>
      <c r="Q222" s="20">
        <v>22059</v>
      </c>
      <c r="S222" s="103">
        <v>4.54</v>
      </c>
      <c r="U222" s="109">
        <v>21.4</v>
      </c>
    </row>
    <row r="223" spans="1:21" x14ac:dyDescent="0.2">
      <c r="A223" s="4"/>
      <c r="C223" s="27" t="s">
        <v>158</v>
      </c>
      <c r="E223" s="54" t="s">
        <v>109</v>
      </c>
      <c r="G223" s="18" t="s">
        <v>212</v>
      </c>
      <c r="H223" s="18"/>
      <c r="I223" s="2">
        <v>-10</v>
      </c>
      <c r="K223" s="9">
        <v>57651.55</v>
      </c>
      <c r="L223" s="19"/>
      <c r="M223" s="20">
        <v>4983</v>
      </c>
      <c r="N223" s="20"/>
      <c r="O223" s="20">
        <v>58434</v>
      </c>
      <c r="P223" s="20"/>
      <c r="Q223" s="20">
        <v>2541</v>
      </c>
      <c r="S223" s="103">
        <v>4.41</v>
      </c>
      <c r="U223" s="109">
        <v>23</v>
      </c>
    </row>
    <row r="224" spans="1:21" x14ac:dyDescent="0.2">
      <c r="A224" s="4"/>
      <c r="E224" s="18"/>
      <c r="G224" s="18"/>
      <c r="H224" s="18"/>
      <c r="I224" s="2"/>
      <c r="K224" s="7"/>
      <c r="M224" s="31"/>
      <c r="N224" s="12"/>
      <c r="O224" s="31"/>
      <c r="P224" s="12"/>
      <c r="Q224" s="31"/>
      <c r="S224" s="104"/>
      <c r="U224" s="110"/>
    </row>
    <row r="225" spans="1:21" x14ac:dyDescent="0.2">
      <c r="A225" s="4"/>
      <c r="C225" s="55" t="s">
        <v>38</v>
      </c>
      <c r="E225" s="18"/>
      <c r="G225" s="18"/>
      <c r="H225" s="18"/>
      <c r="I225" s="2"/>
      <c r="K225" s="7">
        <f>+SUBTOTAL(9,K207:K224)</f>
        <v>58386726.789999992</v>
      </c>
      <c r="M225" s="12">
        <f>+SUBTOTAL(9,M207:M224)</f>
        <v>25403759</v>
      </c>
      <c r="N225" s="12"/>
      <c r="O225" s="12">
        <f>+SUBTOTAL(9,O207:O224)</f>
        <v>37552816</v>
      </c>
      <c r="P225" s="12"/>
      <c r="Q225" s="12">
        <f>+SUBTOTAL(9,Q207:Q224)</f>
        <v>1611164</v>
      </c>
      <c r="S225" s="103">
        <f>ROUND(Q225/K225*100,2)</f>
        <v>2.76</v>
      </c>
      <c r="U225" s="109">
        <f>IF(Q225=0,"-     ",ROUND(O225/Q225,1))</f>
        <v>23.3</v>
      </c>
    </row>
    <row r="226" spans="1:21" x14ac:dyDescent="0.2">
      <c r="A226" s="4"/>
      <c r="E226" s="18"/>
      <c r="G226" s="18"/>
      <c r="H226" s="18"/>
      <c r="I226" s="2"/>
      <c r="K226" s="7"/>
      <c r="M226" s="12"/>
      <c r="N226" s="12"/>
      <c r="O226" s="12"/>
      <c r="P226" s="12"/>
      <c r="Q226" s="12"/>
      <c r="S226" s="104"/>
      <c r="U226" s="110"/>
    </row>
    <row r="227" spans="1:21" x14ac:dyDescent="0.2">
      <c r="A227" s="4">
        <v>345</v>
      </c>
      <c r="C227" s="5" t="s">
        <v>39</v>
      </c>
      <c r="K227" s="7"/>
      <c r="M227" s="12"/>
      <c r="N227" s="12"/>
      <c r="O227" s="12"/>
      <c r="P227" s="12"/>
      <c r="Q227" s="12"/>
      <c r="S227" s="102"/>
      <c r="U227" s="111"/>
    </row>
    <row r="228" spans="1:21" x14ac:dyDescent="0.2">
      <c r="A228" s="4"/>
      <c r="C228" s="27" t="s">
        <v>118</v>
      </c>
      <c r="E228" s="54">
        <v>56795</v>
      </c>
      <c r="G228" s="18" t="s">
        <v>213</v>
      </c>
      <c r="H228" s="18" t="s">
        <v>104</v>
      </c>
      <c r="I228" s="2">
        <v>-11</v>
      </c>
      <c r="K228" s="7">
        <v>6857165.0499999998</v>
      </c>
      <c r="L228" s="19"/>
      <c r="M228" s="20">
        <v>940092</v>
      </c>
      <c r="N228" s="20"/>
      <c r="O228" s="20">
        <v>6671361</v>
      </c>
      <c r="P228" s="20"/>
      <c r="Q228" s="20">
        <v>201160</v>
      </c>
      <c r="S228" s="103">
        <v>2.93</v>
      </c>
      <c r="U228" s="109">
        <v>33.200000000000003</v>
      </c>
    </row>
    <row r="229" spans="1:21" x14ac:dyDescent="0.2">
      <c r="A229" s="4"/>
      <c r="C229" s="26" t="s">
        <v>106</v>
      </c>
      <c r="E229" s="54">
        <v>44377</v>
      </c>
      <c r="G229" s="18" t="s">
        <v>213</v>
      </c>
      <c r="H229" s="18" t="s">
        <v>104</v>
      </c>
      <c r="I229" s="2">
        <v>-9</v>
      </c>
      <c r="K229" s="7">
        <v>94656.49</v>
      </c>
      <c r="L229" s="19"/>
      <c r="M229" s="20">
        <v>94074</v>
      </c>
      <c r="N229" s="20"/>
      <c r="O229" s="20">
        <v>9102</v>
      </c>
      <c r="P229" s="20"/>
      <c r="Q229" s="20">
        <v>9102</v>
      </c>
      <c r="S229" s="103">
        <v>9.6199999999999992</v>
      </c>
      <c r="U229" s="109">
        <v>1</v>
      </c>
    </row>
    <row r="230" spans="1:21" x14ac:dyDescent="0.2">
      <c r="A230" s="4"/>
      <c r="C230" s="27" t="s">
        <v>128</v>
      </c>
      <c r="E230" s="54">
        <v>45838</v>
      </c>
      <c r="G230" s="18" t="s">
        <v>213</v>
      </c>
      <c r="H230" s="18" t="s">
        <v>104</v>
      </c>
      <c r="I230" s="2">
        <v>-6</v>
      </c>
      <c r="K230" s="7">
        <v>605144.42000000004</v>
      </c>
      <c r="L230" s="19"/>
      <c r="M230" s="20">
        <v>641453</v>
      </c>
      <c r="N230" s="20"/>
      <c r="O230" s="20">
        <v>0</v>
      </c>
      <c r="P230" s="20"/>
      <c r="Q230" s="20">
        <v>0</v>
      </c>
      <c r="S230" s="103">
        <v>0</v>
      </c>
      <c r="U230" s="109">
        <v>0</v>
      </c>
    </row>
    <row r="231" spans="1:21" x14ac:dyDescent="0.2">
      <c r="A231" s="4"/>
      <c r="C231" s="27" t="s">
        <v>148</v>
      </c>
      <c r="E231" s="54">
        <v>45838</v>
      </c>
      <c r="G231" s="18" t="s">
        <v>213</v>
      </c>
      <c r="H231" s="18" t="s">
        <v>104</v>
      </c>
      <c r="I231" s="2">
        <v>-6</v>
      </c>
      <c r="K231" s="7">
        <v>901218.54</v>
      </c>
      <c r="L231" s="19"/>
      <c r="M231" s="20">
        <v>955292</v>
      </c>
      <c r="N231" s="20"/>
      <c r="O231" s="20">
        <v>0</v>
      </c>
      <c r="P231" s="20"/>
      <c r="Q231" s="20">
        <v>0</v>
      </c>
      <c r="S231" s="103">
        <v>0</v>
      </c>
      <c r="U231" s="109">
        <v>0</v>
      </c>
    </row>
    <row r="232" spans="1:21" x14ac:dyDescent="0.2">
      <c r="A232" s="4"/>
      <c r="C232" s="27" t="s">
        <v>149</v>
      </c>
      <c r="E232" s="54">
        <v>51682</v>
      </c>
      <c r="G232" s="18" t="s">
        <v>213</v>
      </c>
      <c r="H232" s="18" t="s">
        <v>104</v>
      </c>
      <c r="I232" s="2">
        <v>-6</v>
      </c>
      <c r="K232" s="7">
        <v>2860913.24</v>
      </c>
      <c r="L232" s="19"/>
      <c r="M232" s="20">
        <v>2145789</v>
      </c>
      <c r="N232" s="20"/>
      <c r="O232" s="20">
        <v>886779</v>
      </c>
      <c r="P232" s="20"/>
      <c r="Q232" s="20">
        <v>45698</v>
      </c>
      <c r="S232" s="103">
        <v>1.6</v>
      </c>
      <c r="U232" s="109">
        <v>19.399999999999999</v>
      </c>
    </row>
    <row r="233" spans="1:21" x14ac:dyDescent="0.2">
      <c r="A233" s="4"/>
      <c r="C233" s="27" t="s">
        <v>146</v>
      </c>
      <c r="E233" s="54">
        <v>51682</v>
      </c>
      <c r="G233" s="18" t="s">
        <v>213</v>
      </c>
      <c r="H233" s="18" t="s">
        <v>104</v>
      </c>
      <c r="I233" s="2">
        <v>-7</v>
      </c>
      <c r="K233" s="7">
        <v>2602373.29</v>
      </c>
      <c r="L233" s="19"/>
      <c r="M233" s="20">
        <v>1731621</v>
      </c>
      <c r="N233" s="20"/>
      <c r="O233" s="20">
        <v>1052918</v>
      </c>
      <c r="P233" s="20"/>
      <c r="Q233" s="20">
        <v>54517</v>
      </c>
      <c r="S233" s="103">
        <v>2.09</v>
      </c>
      <c r="U233" s="109">
        <v>19.3</v>
      </c>
    </row>
    <row r="234" spans="1:21" x14ac:dyDescent="0.2">
      <c r="A234" s="4"/>
      <c r="C234" s="27" t="s">
        <v>144</v>
      </c>
      <c r="E234" s="54">
        <v>50951</v>
      </c>
      <c r="G234" s="18" t="s">
        <v>213</v>
      </c>
      <c r="H234" s="18" t="s">
        <v>104</v>
      </c>
      <c r="I234" s="2">
        <v>-7</v>
      </c>
      <c r="K234" s="7">
        <v>1042364.45</v>
      </c>
      <c r="L234" s="19"/>
      <c r="M234" s="20">
        <v>557100</v>
      </c>
      <c r="N234" s="20"/>
      <c r="O234" s="20">
        <v>558230</v>
      </c>
      <c r="P234" s="20"/>
      <c r="Q234" s="20">
        <v>31262</v>
      </c>
      <c r="S234" s="103">
        <v>3</v>
      </c>
      <c r="U234" s="109">
        <v>17.899999999999999</v>
      </c>
    </row>
    <row r="235" spans="1:21" x14ac:dyDescent="0.2">
      <c r="A235" s="4"/>
      <c r="C235" s="27" t="s">
        <v>145</v>
      </c>
      <c r="E235" s="54">
        <v>50951</v>
      </c>
      <c r="G235" s="18" t="s">
        <v>213</v>
      </c>
      <c r="H235" s="18" t="s">
        <v>104</v>
      </c>
      <c r="I235" s="2">
        <v>-7</v>
      </c>
      <c r="K235" s="7">
        <v>1130650.06</v>
      </c>
      <c r="L235" s="19"/>
      <c r="M235" s="20">
        <v>676711</v>
      </c>
      <c r="N235" s="20"/>
      <c r="O235" s="20">
        <v>533085</v>
      </c>
      <c r="P235" s="20"/>
      <c r="Q235" s="20">
        <v>29584</v>
      </c>
      <c r="S235" s="103">
        <v>2.62</v>
      </c>
      <c r="U235" s="109">
        <v>18</v>
      </c>
    </row>
    <row r="236" spans="1:21" x14ac:dyDescent="0.2">
      <c r="A236" s="4"/>
      <c r="C236" s="27" t="s">
        <v>137</v>
      </c>
      <c r="E236" s="54">
        <v>51682</v>
      </c>
      <c r="G236" s="18" t="s">
        <v>214</v>
      </c>
      <c r="H236" s="18" t="s">
        <v>104</v>
      </c>
      <c r="I236" s="2">
        <v>-3</v>
      </c>
      <c r="K236" s="7">
        <v>285072.02</v>
      </c>
      <c r="L236" s="19"/>
      <c r="M236" s="20">
        <v>60416</v>
      </c>
      <c r="N236" s="20"/>
      <c r="O236" s="20">
        <v>233208</v>
      </c>
      <c r="P236" s="20"/>
      <c r="Q236" s="20">
        <v>11522</v>
      </c>
      <c r="S236" s="103">
        <v>4.04</v>
      </c>
      <c r="U236" s="109">
        <v>20.2</v>
      </c>
    </row>
    <row r="237" spans="1:21" x14ac:dyDescent="0.2">
      <c r="A237" s="4"/>
      <c r="C237" s="27" t="s">
        <v>150</v>
      </c>
      <c r="E237" s="54">
        <v>52047</v>
      </c>
      <c r="G237" s="18" t="s">
        <v>213</v>
      </c>
      <c r="H237" s="18" t="s">
        <v>104</v>
      </c>
      <c r="I237" s="2">
        <v>-9</v>
      </c>
      <c r="K237" s="7">
        <v>782798.71</v>
      </c>
      <c r="L237" s="19"/>
      <c r="M237" s="20">
        <v>429925</v>
      </c>
      <c r="N237" s="20"/>
      <c r="O237" s="20">
        <v>423326</v>
      </c>
      <c r="P237" s="20"/>
      <c r="Q237" s="20">
        <v>20495</v>
      </c>
      <c r="S237" s="103">
        <v>2.62</v>
      </c>
      <c r="U237" s="109">
        <v>20.7</v>
      </c>
    </row>
    <row r="238" spans="1:21" x14ac:dyDescent="0.2">
      <c r="A238" s="4"/>
      <c r="C238" s="27" t="s">
        <v>139</v>
      </c>
      <c r="E238" s="54">
        <v>52047</v>
      </c>
      <c r="G238" s="18" t="s">
        <v>213</v>
      </c>
      <c r="H238" s="18" t="s">
        <v>104</v>
      </c>
      <c r="I238" s="2">
        <v>-9</v>
      </c>
      <c r="K238" s="7">
        <v>1709376.03</v>
      </c>
      <c r="L238" s="19"/>
      <c r="M238" s="20">
        <v>957679</v>
      </c>
      <c r="N238" s="20"/>
      <c r="O238" s="20">
        <v>905541</v>
      </c>
      <c r="P238" s="20"/>
      <c r="Q238" s="20">
        <v>44335</v>
      </c>
      <c r="S238" s="103">
        <v>2.59</v>
      </c>
      <c r="U238" s="109">
        <v>20.399999999999999</v>
      </c>
    </row>
    <row r="239" spans="1:21" x14ac:dyDescent="0.2">
      <c r="A239" s="4"/>
      <c r="C239" s="27" t="s">
        <v>140</v>
      </c>
      <c r="E239" s="54">
        <v>52778</v>
      </c>
      <c r="G239" s="18" t="s">
        <v>213</v>
      </c>
      <c r="H239" s="18" t="s">
        <v>104</v>
      </c>
      <c r="I239" s="2">
        <v>-9</v>
      </c>
      <c r="K239" s="7">
        <v>2168768.83</v>
      </c>
      <c r="L239" s="19"/>
      <c r="M239" s="20">
        <v>1104022</v>
      </c>
      <c r="N239" s="20"/>
      <c r="O239" s="20">
        <v>1259936</v>
      </c>
      <c r="P239" s="20"/>
      <c r="Q239" s="20">
        <v>56032</v>
      </c>
      <c r="S239" s="103">
        <v>2.58</v>
      </c>
      <c r="U239" s="109">
        <v>22.5</v>
      </c>
    </row>
    <row r="240" spans="1:21" x14ac:dyDescent="0.2">
      <c r="A240" s="4"/>
      <c r="C240" s="27" t="s">
        <v>141</v>
      </c>
      <c r="E240" s="54">
        <v>52778</v>
      </c>
      <c r="G240" s="18" t="s">
        <v>213</v>
      </c>
      <c r="H240" s="18" t="s">
        <v>104</v>
      </c>
      <c r="I240" s="2">
        <v>-9</v>
      </c>
      <c r="K240" s="7">
        <v>1943746.28</v>
      </c>
      <c r="L240" s="19"/>
      <c r="M240" s="20">
        <v>1057509</v>
      </c>
      <c r="N240" s="20"/>
      <c r="O240" s="20">
        <v>1061174</v>
      </c>
      <c r="P240" s="20"/>
      <c r="Q240" s="20">
        <v>47651</v>
      </c>
      <c r="S240" s="103">
        <v>2.4500000000000002</v>
      </c>
      <c r="U240" s="109">
        <v>22.3</v>
      </c>
    </row>
    <row r="241" spans="1:21" x14ac:dyDescent="0.2">
      <c r="A241" s="4"/>
      <c r="C241" s="27" t="s">
        <v>142</v>
      </c>
      <c r="E241" s="54">
        <v>52778</v>
      </c>
      <c r="G241" s="18" t="s">
        <v>213</v>
      </c>
      <c r="H241" s="18" t="s">
        <v>104</v>
      </c>
      <c r="I241" s="2">
        <v>-9</v>
      </c>
      <c r="K241" s="7">
        <v>1898268.01</v>
      </c>
      <c r="L241" s="19"/>
      <c r="M241" s="20">
        <v>1083562</v>
      </c>
      <c r="N241" s="20"/>
      <c r="O241" s="20">
        <v>985550</v>
      </c>
      <c r="P241" s="20"/>
      <c r="Q241" s="20">
        <v>44449</v>
      </c>
      <c r="S241" s="103">
        <v>2.34</v>
      </c>
      <c r="U241" s="109">
        <v>22.2</v>
      </c>
    </row>
    <row r="242" spans="1:21" x14ac:dyDescent="0.2">
      <c r="A242" s="4"/>
      <c r="C242" s="27" t="s">
        <v>143</v>
      </c>
      <c r="E242" s="54">
        <v>52778</v>
      </c>
      <c r="G242" s="18" t="s">
        <v>213</v>
      </c>
      <c r="H242" s="18" t="s">
        <v>104</v>
      </c>
      <c r="I242" s="2">
        <v>-9</v>
      </c>
      <c r="K242" s="7">
        <v>6214267.1799999997</v>
      </c>
      <c r="L242" s="19"/>
      <c r="M242" s="20">
        <v>2578739</v>
      </c>
      <c r="N242" s="20"/>
      <c r="O242" s="20">
        <v>4194812</v>
      </c>
      <c r="P242" s="20"/>
      <c r="Q242" s="20">
        <v>184134</v>
      </c>
      <c r="S242" s="103">
        <v>2.96</v>
      </c>
      <c r="U242" s="109">
        <v>22.8</v>
      </c>
    </row>
    <row r="243" spans="1:21" x14ac:dyDescent="0.2">
      <c r="A243" s="4"/>
      <c r="C243" s="27" t="s">
        <v>161</v>
      </c>
      <c r="E243" s="54">
        <v>52778</v>
      </c>
      <c r="G243" s="18" t="s">
        <v>214</v>
      </c>
      <c r="H243" s="18" t="s">
        <v>104</v>
      </c>
      <c r="I243" s="2">
        <v>-1</v>
      </c>
      <c r="K243" s="7">
        <v>259439.84</v>
      </c>
      <c r="L243" s="19"/>
      <c r="M243" s="20">
        <v>471</v>
      </c>
      <c r="N243" s="20"/>
      <c r="O243" s="20">
        <v>261563</v>
      </c>
      <c r="P243" s="20"/>
      <c r="Q243" s="20">
        <v>11304</v>
      </c>
      <c r="S243" s="103">
        <v>4.3600000000000003</v>
      </c>
      <c r="U243" s="109">
        <v>23.1</v>
      </c>
    </row>
    <row r="244" spans="1:21" x14ac:dyDescent="0.2">
      <c r="A244" s="4"/>
      <c r="C244" s="27" t="s">
        <v>158</v>
      </c>
      <c r="E244" s="54" t="s">
        <v>109</v>
      </c>
      <c r="G244" s="18" t="s">
        <v>214</v>
      </c>
      <c r="H244" s="18"/>
      <c r="I244" s="2">
        <v>-5</v>
      </c>
      <c r="K244" s="9">
        <v>27319.98</v>
      </c>
      <c r="L244" s="19"/>
      <c r="M244" s="20">
        <v>2233</v>
      </c>
      <c r="N244" s="20"/>
      <c r="O244" s="20">
        <v>26453</v>
      </c>
      <c r="P244" s="20"/>
      <c r="Q244" s="20">
        <v>613</v>
      </c>
      <c r="S244" s="103">
        <v>2.2400000000000002</v>
      </c>
      <c r="U244" s="109">
        <v>43.2</v>
      </c>
    </row>
    <row r="245" spans="1:21" x14ac:dyDescent="0.2">
      <c r="A245" s="4"/>
      <c r="E245" s="18"/>
      <c r="G245" s="18"/>
      <c r="H245" s="18"/>
      <c r="I245" s="2"/>
      <c r="K245" s="7"/>
      <c r="M245" s="31"/>
      <c r="N245" s="12"/>
      <c r="O245" s="31"/>
      <c r="P245" s="12"/>
      <c r="Q245" s="31"/>
      <c r="S245" s="104"/>
      <c r="U245" s="110"/>
    </row>
    <row r="246" spans="1:21" x14ac:dyDescent="0.2">
      <c r="A246" s="4"/>
      <c r="C246" s="55" t="s">
        <v>40</v>
      </c>
      <c r="E246" s="18"/>
      <c r="G246" s="18"/>
      <c r="H246" s="18"/>
      <c r="I246" s="2"/>
      <c r="K246" s="7">
        <f>+SUBTOTAL(9,K228:K245)</f>
        <v>31383542.420000006</v>
      </c>
      <c r="M246" s="12">
        <f>+SUBTOTAL(9,M228:M245)</f>
        <v>15016688</v>
      </c>
      <c r="N246" s="12"/>
      <c r="O246" s="12">
        <f>+SUBTOTAL(9,O228:O245)</f>
        <v>19063038</v>
      </c>
      <c r="P246" s="12"/>
      <c r="Q246" s="12">
        <f>+SUBTOTAL(9,Q228:Q245)</f>
        <v>791858</v>
      </c>
      <c r="S246" s="103">
        <f>ROUND(Q246/K246*100,2)</f>
        <v>2.52</v>
      </c>
      <c r="U246" s="109">
        <f>IF(Q246=0,"-     ",ROUND(O246/Q246,1))</f>
        <v>24.1</v>
      </c>
    </row>
    <row r="247" spans="1:21" x14ac:dyDescent="0.2">
      <c r="A247" s="4"/>
      <c r="E247" s="18"/>
      <c r="G247" s="18"/>
      <c r="H247" s="18"/>
      <c r="I247" s="2"/>
      <c r="K247" s="7"/>
      <c r="M247" s="12"/>
      <c r="N247" s="12"/>
      <c r="O247" s="12"/>
      <c r="P247" s="12"/>
      <c r="Q247" s="12"/>
      <c r="S247" s="104"/>
      <c r="U247" s="110"/>
    </row>
    <row r="248" spans="1:21" x14ac:dyDescent="0.2">
      <c r="A248" s="4">
        <v>346</v>
      </c>
      <c r="C248" s="3" t="s">
        <v>197</v>
      </c>
      <c r="K248" s="7"/>
      <c r="M248" s="12"/>
      <c r="N248" s="12"/>
      <c r="O248" s="12"/>
      <c r="P248" s="12"/>
      <c r="Q248" s="12"/>
      <c r="S248" s="102"/>
      <c r="U248" s="111"/>
    </row>
    <row r="249" spans="1:21" x14ac:dyDescent="0.2">
      <c r="A249" s="4"/>
      <c r="C249" s="26" t="s">
        <v>118</v>
      </c>
      <c r="E249" s="54">
        <v>56795</v>
      </c>
      <c r="G249" s="18" t="s">
        <v>215</v>
      </c>
      <c r="H249" s="18" t="s">
        <v>104</v>
      </c>
      <c r="I249" s="2">
        <v>-11</v>
      </c>
      <c r="K249" s="7">
        <v>965500.34</v>
      </c>
      <c r="L249" s="19"/>
      <c r="M249" s="20">
        <v>98682</v>
      </c>
      <c r="N249" s="20"/>
      <c r="O249" s="20">
        <v>973023</v>
      </c>
      <c r="P249" s="20"/>
      <c r="Q249" s="20">
        <v>28405</v>
      </c>
      <c r="S249" s="103">
        <v>2.94</v>
      </c>
      <c r="U249" s="109">
        <v>34.299999999999997</v>
      </c>
    </row>
    <row r="250" spans="1:21" x14ac:dyDescent="0.2">
      <c r="A250" s="4"/>
      <c r="C250" s="26" t="s">
        <v>106</v>
      </c>
      <c r="E250" s="54">
        <v>44377</v>
      </c>
      <c r="G250" s="18" t="s">
        <v>215</v>
      </c>
      <c r="H250" s="18" t="s">
        <v>104</v>
      </c>
      <c r="I250" s="2">
        <v>-9</v>
      </c>
      <c r="K250" s="7">
        <v>9488.39</v>
      </c>
      <c r="L250" s="19"/>
      <c r="M250" s="20">
        <v>10342</v>
      </c>
      <c r="N250" s="20"/>
      <c r="O250" s="20">
        <v>0</v>
      </c>
      <c r="P250" s="20"/>
      <c r="Q250" s="20">
        <v>0</v>
      </c>
      <c r="S250" s="103">
        <v>0</v>
      </c>
      <c r="U250" s="109">
        <v>0</v>
      </c>
    </row>
    <row r="251" spans="1:21" x14ac:dyDescent="0.2">
      <c r="A251" s="4"/>
      <c r="C251" s="27" t="s">
        <v>128</v>
      </c>
      <c r="E251" s="54">
        <v>45838</v>
      </c>
      <c r="G251" s="18" t="s">
        <v>215</v>
      </c>
      <c r="H251" s="18" t="s">
        <v>104</v>
      </c>
      <c r="I251" s="2">
        <v>-6</v>
      </c>
      <c r="K251" s="7">
        <v>9494.3799999999992</v>
      </c>
      <c r="L251" s="19"/>
      <c r="M251" s="20">
        <v>10064</v>
      </c>
      <c r="N251" s="20"/>
      <c r="O251" s="20">
        <v>0</v>
      </c>
      <c r="P251" s="20"/>
      <c r="Q251" s="20">
        <v>0</v>
      </c>
      <c r="S251" s="103">
        <v>0</v>
      </c>
      <c r="U251" s="109">
        <v>0</v>
      </c>
    </row>
    <row r="252" spans="1:21" x14ac:dyDescent="0.2">
      <c r="A252" s="4"/>
      <c r="C252" s="27" t="s">
        <v>149</v>
      </c>
      <c r="E252" s="54">
        <v>51682</v>
      </c>
      <c r="G252" s="18" t="s">
        <v>215</v>
      </c>
      <c r="H252" s="18" t="s">
        <v>104</v>
      </c>
      <c r="I252" s="2">
        <v>-6</v>
      </c>
      <c r="K252" s="7">
        <v>1299351.17</v>
      </c>
      <c r="L252" s="19"/>
      <c r="M252" s="20">
        <v>837181</v>
      </c>
      <c r="N252" s="20"/>
      <c r="O252" s="20">
        <v>540131</v>
      </c>
      <c r="P252" s="20"/>
      <c r="Q252" s="20">
        <v>26525</v>
      </c>
      <c r="S252" s="103">
        <v>2.04</v>
      </c>
      <c r="U252" s="109">
        <v>20.399999999999999</v>
      </c>
    </row>
    <row r="253" spans="1:21" x14ac:dyDescent="0.2">
      <c r="A253" s="4"/>
      <c r="C253" s="27" t="s">
        <v>146</v>
      </c>
      <c r="E253" s="54">
        <v>51682</v>
      </c>
      <c r="G253" s="18" t="s">
        <v>215</v>
      </c>
      <c r="H253" s="18" t="s">
        <v>104</v>
      </c>
      <c r="I253" s="2">
        <v>-7</v>
      </c>
      <c r="K253" s="7">
        <v>2399250.0099999998</v>
      </c>
      <c r="L253" s="19"/>
      <c r="M253" s="20">
        <v>1527533</v>
      </c>
      <c r="N253" s="20"/>
      <c r="O253" s="20">
        <v>1039665</v>
      </c>
      <c r="P253" s="20"/>
      <c r="Q253" s="20">
        <v>51089</v>
      </c>
      <c r="S253" s="103">
        <v>2.13</v>
      </c>
      <c r="U253" s="109">
        <v>20.399999999999999</v>
      </c>
    </row>
    <row r="254" spans="1:21" x14ac:dyDescent="0.2">
      <c r="A254" s="4"/>
      <c r="C254" s="27" t="s">
        <v>144</v>
      </c>
      <c r="E254" s="54">
        <v>50951</v>
      </c>
      <c r="G254" s="18" t="s">
        <v>215</v>
      </c>
      <c r="H254" s="18" t="s">
        <v>104</v>
      </c>
      <c r="I254" s="2">
        <v>-7</v>
      </c>
      <c r="K254" s="7">
        <v>32755.71</v>
      </c>
      <c r="L254" s="19"/>
      <c r="M254" s="20">
        <v>15853</v>
      </c>
      <c r="N254" s="20"/>
      <c r="O254" s="20">
        <v>19196</v>
      </c>
      <c r="P254" s="20"/>
      <c r="Q254" s="20">
        <v>1022</v>
      </c>
      <c r="S254" s="103">
        <v>3.12</v>
      </c>
      <c r="U254" s="109">
        <v>18.8</v>
      </c>
    </row>
    <row r="255" spans="1:21" x14ac:dyDescent="0.2">
      <c r="A255" s="4"/>
      <c r="C255" s="27" t="s">
        <v>145</v>
      </c>
      <c r="E255" s="54">
        <v>50951</v>
      </c>
      <c r="G255" s="18" t="s">
        <v>215</v>
      </c>
      <c r="H255" s="18" t="s">
        <v>104</v>
      </c>
      <c r="I255" s="2">
        <v>-7</v>
      </c>
      <c r="K255" s="7">
        <v>23047.78</v>
      </c>
      <c r="L255" s="19"/>
      <c r="M255" s="20">
        <v>15902</v>
      </c>
      <c r="N255" s="20"/>
      <c r="O255" s="20">
        <v>8759</v>
      </c>
      <c r="P255" s="20"/>
      <c r="Q255" s="20">
        <v>472</v>
      </c>
      <c r="S255" s="103">
        <v>2.0499999999999998</v>
      </c>
      <c r="U255" s="109">
        <v>18.600000000000001</v>
      </c>
    </row>
    <row r="256" spans="1:21" x14ac:dyDescent="0.2">
      <c r="A256" s="4"/>
      <c r="C256" s="27" t="s">
        <v>137</v>
      </c>
      <c r="E256" s="54">
        <v>51682</v>
      </c>
      <c r="G256" s="18" t="s">
        <v>216</v>
      </c>
      <c r="H256" s="18" t="s">
        <v>104</v>
      </c>
      <c r="I256" s="2">
        <v>-3</v>
      </c>
      <c r="K256" s="7">
        <v>271849.13</v>
      </c>
      <c r="L256" s="19"/>
      <c r="M256" s="20">
        <v>41447</v>
      </c>
      <c r="N256" s="20"/>
      <c r="O256" s="20">
        <v>238558</v>
      </c>
      <c r="P256" s="20"/>
      <c r="Q256" s="20">
        <v>11910</v>
      </c>
      <c r="S256" s="103">
        <v>4.38</v>
      </c>
      <c r="U256" s="109">
        <v>20</v>
      </c>
    </row>
    <row r="257" spans="1:21" x14ac:dyDescent="0.2">
      <c r="A257" s="4"/>
      <c r="C257" s="27" t="s">
        <v>150</v>
      </c>
      <c r="E257" s="54">
        <v>52047</v>
      </c>
      <c r="G257" s="18" t="s">
        <v>215</v>
      </c>
      <c r="H257" s="18" t="s">
        <v>104</v>
      </c>
      <c r="I257" s="2">
        <v>-9</v>
      </c>
      <c r="K257" s="7">
        <v>14528.92</v>
      </c>
      <c r="L257" s="19"/>
      <c r="M257" s="20">
        <v>8552</v>
      </c>
      <c r="N257" s="20"/>
      <c r="O257" s="20">
        <v>7285</v>
      </c>
      <c r="P257" s="20"/>
      <c r="Q257" s="20">
        <v>338</v>
      </c>
      <c r="S257" s="103">
        <v>2.33</v>
      </c>
      <c r="U257" s="109">
        <v>21.6</v>
      </c>
    </row>
    <row r="258" spans="1:21" x14ac:dyDescent="0.2">
      <c r="A258" s="4"/>
      <c r="C258" s="27" t="s">
        <v>140</v>
      </c>
      <c r="E258" s="54">
        <v>52778</v>
      </c>
      <c r="G258" s="18" t="s">
        <v>215</v>
      </c>
      <c r="H258" s="18" t="s">
        <v>104</v>
      </c>
      <c r="I258" s="2">
        <v>-9</v>
      </c>
      <c r="K258" s="7">
        <v>5204.51</v>
      </c>
      <c r="L258" s="19"/>
      <c r="M258" s="20">
        <v>2856</v>
      </c>
      <c r="N258" s="20"/>
      <c r="O258" s="20">
        <v>2817</v>
      </c>
      <c r="P258" s="20"/>
      <c r="Q258" s="20">
        <v>121</v>
      </c>
      <c r="S258" s="103">
        <v>2.3199999999999998</v>
      </c>
      <c r="U258" s="109">
        <v>23.3</v>
      </c>
    </row>
    <row r="259" spans="1:21" x14ac:dyDescent="0.2">
      <c r="A259" s="4"/>
      <c r="C259" s="27" t="s">
        <v>141</v>
      </c>
      <c r="E259" s="54">
        <v>52778</v>
      </c>
      <c r="G259" s="18" t="s">
        <v>215</v>
      </c>
      <c r="H259" s="18" t="s">
        <v>104</v>
      </c>
      <c r="I259" s="2">
        <v>-9</v>
      </c>
      <c r="K259" s="7">
        <v>5182.59</v>
      </c>
      <c r="L259" s="19"/>
      <c r="M259" s="20">
        <v>2846</v>
      </c>
      <c r="N259" s="20"/>
      <c r="O259" s="20">
        <v>2803</v>
      </c>
      <c r="P259" s="20"/>
      <c r="Q259" s="20">
        <v>120</v>
      </c>
      <c r="S259" s="103">
        <v>2.3199999999999998</v>
      </c>
      <c r="U259" s="109">
        <v>23.4</v>
      </c>
    </row>
    <row r="260" spans="1:21" x14ac:dyDescent="0.2">
      <c r="A260" s="4"/>
      <c r="C260" s="27" t="s">
        <v>142</v>
      </c>
      <c r="E260" s="54">
        <v>52778</v>
      </c>
      <c r="G260" s="18" t="s">
        <v>215</v>
      </c>
      <c r="H260" s="18" t="s">
        <v>104</v>
      </c>
      <c r="I260" s="2">
        <v>-9</v>
      </c>
      <c r="K260" s="7">
        <v>5328.44</v>
      </c>
      <c r="L260" s="19"/>
      <c r="M260" s="20">
        <v>2914</v>
      </c>
      <c r="N260" s="20"/>
      <c r="O260" s="20">
        <v>2894</v>
      </c>
      <c r="P260" s="20"/>
      <c r="Q260" s="20">
        <v>124</v>
      </c>
      <c r="S260" s="103">
        <v>2.33</v>
      </c>
      <c r="U260" s="109">
        <v>23.3</v>
      </c>
    </row>
    <row r="261" spans="1:21" x14ac:dyDescent="0.2">
      <c r="A261" s="4"/>
      <c r="C261" s="27" t="s">
        <v>143</v>
      </c>
      <c r="E261" s="54">
        <v>52778</v>
      </c>
      <c r="G261" s="18" t="s">
        <v>215</v>
      </c>
      <c r="H261" s="18" t="s">
        <v>104</v>
      </c>
      <c r="I261" s="2">
        <v>-9</v>
      </c>
      <c r="K261" s="29">
        <v>25332.91</v>
      </c>
      <c r="L261" s="19"/>
      <c r="M261" s="20">
        <v>11293</v>
      </c>
      <c r="N261" s="20"/>
      <c r="O261" s="20">
        <v>16320</v>
      </c>
      <c r="P261" s="20"/>
      <c r="Q261" s="20">
        <v>690</v>
      </c>
      <c r="S261" s="103">
        <v>2.72</v>
      </c>
      <c r="U261" s="109">
        <v>23.7</v>
      </c>
    </row>
    <row r="262" spans="1:21" x14ac:dyDescent="0.2">
      <c r="A262" s="4"/>
      <c r="C262" s="27" t="s">
        <v>161</v>
      </c>
      <c r="E262" s="54">
        <v>52778</v>
      </c>
      <c r="G262" s="18" t="s">
        <v>216</v>
      </c>
      <c r="H262" s="18" t="s">
        <v>104</v>
      </c>
      <c r="I262" s="2">
        <v>-1</v>
      </c>
      <c r="K262" s="9">
        <v>23884.71</v>
      </c>
      <c r="L262" s="19"/>
      <c r="M262" s="20">
        <v>42</v>
      </c>
      <c r="N262" s="20"/>
      <c r="O262" s="20">
        <v>24082</v>
      </c>
      <c r="P262" s="20"/>
      <c r="Q262" s="20">
        <v>1051</v>
      </c>
      <c r="S262" s="103">
        <v>4.4000000000000004</v>
      </c>
      <c r="U262" s="109">
        <v>22.9</v>
      </c>
    </row>
    <row r="263" spans="1:21" x14ac:dyDescent="0.2">
      <c r="A263" s="4"/>
      <c r="E263" s="18"/>
      <c r="G263" s="18"/>
      <c r="H263" s="18"/>
      <c r="I263" s="2"/>
      <c r="K263" s="7"/>
      <c r="M263" s="31"/>
      <c r="N263" s="12"/>
      <c r="O263" s="31"/>
      <c r="P263" s="12"/>
      <c r="Q263" s="31"/>
      <c r="S263" s="104"/>
      <c r="U263" s="110"/>
    </row>
    <row r="264" spans="1:21" x14ac:dyDescent="0.2">
      <c r="A264" s="4"/>
      <c r="C264" s="55" t="s">
        <v>198</v>
      </c>
      <c r="E264" s="18"/>
      <c r="G264" s="18"/>
      <c r="H264" s="18"/>
      <c r="I264" s="2"/>
      <c r="K264" s="9">
        <f>+SUBTOTAL(9,K249:K263)</f>
        <v>5090198.9899999993</v>
      </c>
      <c r="M264" s="34">
        <f>+SUBTOTAL(9,M249:M263)</f>
        <v>2585507</v>
      </c>
      <c r="N264" s="12"/>
      <c r="O264" s="34">
        <f>+SUBTOTAL(9,O249:O263)</f>
        <v>2875533</v>
      </c>
      <c r="P264" s="12"/>
      <c r="Q264" s="34">
        <f>+SUBTOTAL(9,Q249:Q263)</f>
        <v>121867</v>
      </c>
      <c r="S264" s="103">
        <f>ROUND(Q264/K264*100,2)</f>
        <v>2.39</v>
      </c>
      <c r="U264" s="109">
        <f>IF(Q264=0,"-     ",ROUND(O264/Q264,1))</f>
        <v>23.6</v>
      </c>
    </row>
    <row r="265" spans="1:21" x14ac:dyDescent="0.2">
      <c r="A265" s="4"/>
      <c r="E265" s="18"/>
      <c r="G265" s="18"/>
      <c r="H265" s="18"/>
      <c r="I265" s="2"/>
      <c r="K265" s="7"/>
      <c r="M265" s="12"/>
      <c r="N265" s="12"/>
      <c r="O265" s="12"/>
      <c r="P265" s="12"/>
      <c r="Q265" s="12"/>
      <c r="S265" s="104"/>
      <c r="U265" s="110"/>
    </row>
    <row r="266" spans="1:21" ht="15.75" x14ac:dyDescent="0.25">
      <c r="A266" s="4"/>
      <c r="C266" s="69" t="s">
        <v>41</v>
      </c>
      <c r="E266" s="6"/>
      <c r="G266" s="6"/>
      <c r="I266" s="23"/>
      <c r="J266" s="60"/>
      <c r="K266" s="59">
        <f>+SUBTOTAL(9,K146:K265)</f>
        <v>404857765.67999983</v>
      </c>
      <c r="L266" s="60"/>
      <c r="M266" s="61">
        <f>+SUBTOTAL(9,M146:M265)</f>
        <v>160884960</v>
      </c>
      <c r="N266" s="38"/>
      <c r="O266" s="61">
        <f>+SUBTOTAL(9,O146:O265)</f>
        <v>279112627</v>
      </c>
      <c r="P266" s="38"/>
      <c r="Q266" s="61">
        <f>+SUBTOTAL(9,Q146:Q265)</f>
        <v>12673862</v>
      </c>
      <c r="R266" s="60"/>
      <c r="S266" s="106">
        <f>ROUND(Q266/K266*100,2)</f>
        <v>3.13</v>
      </c>
      <c r="U266" s="110"/>
    </row>
    <row r="267" spans="1:21" ht="15.75" x14ac:dyDescent="0.25">
      <c r="A267" s="4"/>
      <c r="C267" s="69"/>
      <c r="E267" s="6"/>
      <c r="G267" s="6"/>
      <c r="I267" s="23"/>
      <c r="J267" s="60"/>
      <c r="K267" s="7"/>
      <c r="L267" s="60"/>
      <c r="M267" s="38"/>
      <c r="N267" s="38"/>
      <c r="O267" s="38"/>
      <c r="P267" s="38"/>
      <c r="Q267" s="38"/>
      <c r="R267" s="60"/>
      <c r="S267" s="104"/>
      <c r="U267" s="110"/>
    </row>
    <row r="268" spans="1:21" x14ac:dyDescent="0.2">
      <c r="A268" s="4"/>
      <c r="E268" s="6"/>
      <c r="G268" s="6"/>
      <c r="I268" s="2"/>
      <c r="K268" s="7"/>
      <c r="M268" s="12"/>
      <c r="N268" s="12"/>
      <c r="O268" s="12"/>
      <c r="P268" s="12"/>
      <c r="Q268" s="12"/>
      <c r="S268" s="104"/>
      <c r="U268" s="110"/>
    </row>
    <row r="269" spans="1:21" ht="15.75" x14ac:dyDescent="0.25">
      <c r="A269" s="4"/>
      <c r="C269" s="44" t="s">
        <v>42</v>
      </c>
      <c r="E269" s="6"/>
      <c r="G269" s="6"/>
      <c r="I269" s="2"/>
      <c r="K269" s="7"/>
      <c r="M269" s="12"/>
      <c r="N269" s="12"/>
      <c r="O269" s="12"/>
      <c r="P269" s="12"/>
      <c r="Q269" s="12"/>
      <c r="S269" s="104"/>
      <c r="U269" s="110"/>
    </row>
    <row r="270" spans="1:21" ht="15.75" x14ac:dyDescent="0.25">
      <c r="A270" s="4"/>
      <c r="C270" s="10"/>
      <c r="E270" s="11"/>
      <c r="G270" s="11"/>
      <c r="I270" s="2"/>
      <c r="K270" s="7"/>
      <c r="M270" s="12"/>
      <c r="N270" s="12"/>
      <c r="O270" s="12"/>
      <c r="P270" s="12"/>
      <c r="Q270" s="12"/>
      <c r="S270" s="104"/>
      <c r="U270" s="110"/>
    </row>
    <row r="271" spans="1:21" x14ac:dyDescent="0.2">
      <c r="A271" s="4">
        <v>350.1</v>
      </c>
      <c r="C271" s="3" t="s">
        <v>199</v>
      </c>
      <c r="E271" s="54" t="s">
        <v>109</v>
      </c>
      <c r="G271" s="18" t="s">
        <v>217</v>
      </c>
      <c r="H271" s="18"/>
      <c r="I271" s="18">
        <v>0</v>
      </c>
      <c r="K271" s="7">
        <v>8587652.5899999999</v>
      </c>
      <c r="L271" s="19"/>
      <c r="M271" s="20">
        <v>3451956</v>
      </c>
      <c r="N271" s="20"/>
      <c r="O271" s="20">
        <v>5135697</v>
      </c>
      <c r="P271" s="20"/>
      <c r="Q271" s="20">
        <v>88034</v>
      </c>
      <c r="S271" s="103">
        <v>1.03</v>
      </c>
      <c r="U271" s="109">
        <v>58.3</v>
      </c>
    </row>
    <row r="272" spans="1:21" x14ac:dyDescent="0.2">
      <c r="A272" s="4">
        <v>352.1</v>
      </c>
      <c r="C272" s="5" t="s">
        <v>86</v>
      </c>
      <c r="E272" s="54" t="s">
        <v>109</v>
      </c>
      <c r="G272" s="18" t="s">
        <v>218</v>
      </c>
      <c r="H272" s="18"/>
      <c r="I272" s="2">
        <v>-10</v>
      </c>
      <c r="K272" s="7">
        <v>17711716.57</v>
      </c>
      <c r="L272" s="19"/>
      <c r="M272" s="20">
        <v>3123122</v>
      </c>
      <c r="N272" s="20"/>
      <c r="O272" s="20">
        <v>16359766</v>
      </c>
      <c r="P272" s="20"/>
      <c r="Q272" s="20">
        <v>286026</v>
      </c>
      <c r="S272" s="103">
        <v>1.61</v>
      </c>
      <c r="U272" s="109">
        <v>57.2</v>
      </c>
    </row>
    <row r="273" spans="1:21" x14ac:dyDescent="0.2">
      <c r="A273" s="4">
        <v>353.1</v>
      </c>
      <c r="C273" s="5" t="s">
        <v>87</v>
      </c>
      <c r="E273" s="54" t="s">
        <v>109</v>
      </c>
      <c r="G273" s="18" t="s">
        <v>219</v>
      </c>
      <c r="H273" s="18"/>
      <c r="I273" s="2">
        <v>-20</v>
      </c>
      <c r="K273" s="7">
        <v>241021510.78999999</v>
      </c>
      <c r="L273" s="19"/>
      <c r="M273" s="20">
        <v>69305796</v>
      </c>
      <c r="N273" s="20"/>
      <c r="O273" s="20">
        <v>219920017</v>
      </c>
      <c r="P273" s="20"/>
      <c r="Q273" s="20">
        <v>4578555</v>
      </c>
      <c r="S273" s="103">
        <v>1.9</v>
      </c>
      <c r="U273" s="109">
        <v>48</v>
      </c>
    </row>
    <row r="274" spans="1:21" x14ac:dyDescent="0.2">
      <c r="A274" s="4">
        <v>354</v>
      </c>
      <c r="C274" s="5" t="s">
        <v>88</v>
      </c>
      <c r="E274" s="54" t="s">
        <v>109</v>
      </c>
      <c r="G274" s="18" t="s">
        <v>217</v>
      </c>
      <c r="H274" s="18"/>
      <c r="I274" s="2">
        <v>-50</v>
      </c>
      <c r="K274" s="7">
        <v>46357266.289999999</v>
      </c>
      <c r="L274" s="19"/>
      <c r="M274" s="20">
        <v>26836169</v>
      </c>
      <c r="N274" s="20"/>
      <c r="O274" s="20">
        <v>42699730</v>
      </c>
      <c r="P274" s="20"/>
      <c r="Q274" s="20">
        <v>803533</v>
      </c>
      <c r="S274" s="103">
        <v>1.73</v>
      </c>
      <c r="U274" s="109">
        <v>53.1</v>
      </c>
    </row>
    <row r="275" spans="1:21" x14ac:dyDescent="0.2">
      <c r="A275" s="4">
        <v>355</v>
      </c>
      <c r="C275" s="5" t="s">
        <v>89</v>
      </c>
      <c r="E275" s="54" t="s">
        <v>109</v>
      </c>
      <c r="G275" s="18" t="s">
        <v>220</v>
      </c>
      <c r="H275" s="18"/>
      <c r="I275" s="2">
        <v>-80</v>
      </c>
      <c r="K275" s="7">
        <v>110324935.37</v>
      </c>
      <c r="L275" s="19"/>
      <c r="M275" s="20">
        <v>32689831</v>
      </c>
      <c r="N275" s="20"/>
      <c r="O275" s="20">
        <v>165895053</v>
      </c>
      <c r="P275" s="20"/>
      <c r="Q275" s="20">
        <v>3329646</v>
      </c>
      <c r="S275" s="103">
        <v>3.02</v>
      </c>
      <c r="U275" s="109">
        <v>49.8</v>
      </c>
    </row>
    <row r="276" spans="1:21" x14ac:dyDescent="0.2">
      <c r="A276" s="4">
        <v>356</v>
      </c>
      <c r="C276" s="5" t="s">
        <v>90</v>
      </c>
      <c r="E276" s="54" t="s">
        <v>109</v>
      </c>
      <c r="G276" s="18" t="s">
        <v>220</v>
      </c>
      <c r="H276" s="18"/>
      <c r="I276" s="2">
        <v>-80</v>
      </c>
      <c r="K276" s="7">
        <v>66339615.710000001</v>
      </c>
      <c r="L276" s="19"/>
      <c r="M276" s="20">
        <v>33160077</v>
      </c>
      <c r="N276" s="20"/>
      <c r="O276" s="20">
        <v>86251231</v>
      </c>
      <c r="P276" s="20"/>
      <c r="Q276" s="20">
        <v>2006613</v>
      </c>
      <c r="S276" s="103">
        <v>3.02</v>
      </c>
      <c r="U276" s="109">
        <v>43</v>
      </c>
    </row>
    <row r="277" spans="1:21" x14ac:dyDescent="0.2">
      <c r="A277" s="4">
        <v>357</v>
      </c>
      <c r="C277" s="5" t="s">
        <v>91</v>
      </c>
      <c r="E277" s="54" t="s">
        <v>109</v>
      </c>
      <c r="G277" s="18" t="s">
        <v>221</v>
      </c>
      <c r="H277" s="18"/>
      <c r="I277" s="2">
        <v>-5</v>
      </c>
      <c r="K277" s="7">
        <v>1941041.52</v>
      </c>
      <c r="L277" s="19"/>
      <c r="M277" s="20">
        <v>816786</v>
      </c>
      <c r="N277" s="20"/>
      <c r="O277" s="20">
        <v>1221308</v>
      </c>
      <c r="P277" s="20"/>
      <c r="Q277" s="20">
        <v>35479</v>
      </c>
      <c r="S277" s="103">
        <v>1.83</v>
      </c>
      <c r="U277" s="109">
        <v>34.4</v>
      </c>
    </row>
    <row r="278" spans="1:21" x14ac:dyDescent="0.2">
      <c r="A278" s="4">
        <v>358</v>
      </c>
      <c r="C278" s="5" t="s">
        <v>92</v>
      </c>
      <c r="E278" s="54" t="s">
        <v>109</v>
      </c>
      <c r="G278" s="18" t="s">
        <v>111</v>
      </c>
      <c r="H278" s="18"/>
      <c r="I278" s="2">
        <v>-25</v>
      </c>
      <c r="K278" s="9">
        <v>8498390.5500000007</v>
      </c>
      <c r="L278" s="19"/>
      <c r="M278" s="20">
        <v>3863114</v>
      </c>
      <c r="N278" s="20"/>
      <c r="O278" s="20">
        <v>6759874</v>
      </c>
      <c r="P278" s="20"/>
      <c r="Q278" s="20">
        <v>188964</v>
      </c>
      <c r="S278" s="103">
        <v>2.2200000000000002</v>
      </c>
      <c r="U278" s="109">
        <v>35.799999999999997</v>
      </c>
    </row>
    <row r="279" spans="1:21" x14ac:dyDescent="0.2">
      <c r="A279" s="4"/>
      <c r="E279" s="6"/>
      <c r="G279" s="6"/>
      <c r="I279" s="2"/>
      <c r="K279" s="7"/>
      <c r="M279" s="31"/>
      <c r="N279" s="12"/>
      <c r="O279" s="31"/>
      <c r="P279" s="12"/>
      <c r="Q279" s="31"/>
      <c r="S279" s="104"/>
      <c r="U279" s="110"/>
    </row>
    <row r="280" spans="1:21" ht="15.75" x14ac:dyDescent="0.25">
      <c r="A280" s="4"/>
      <c r="C280" s="53" t="s">
        <v>45</v>
      </c>
      <c r="E280" s="97"/>
      <c r="G280" s="97"/>
      <c r="H280" s="60"/>
      <c r="I280" s="23"/>
      <c r="J280" s="60"/>
      <c r="K280" s="59">
        <f>+SUBTOTAL(9,K271:K279)</f>
        <v>500782129.38999999</v>
      </c>
      <c r="L280" s="60"/>
      <c r="M280" s="38">
        <f>+SUBTOTAL(9,M271:M279)</f>
        <v>173246851</v>
      </c>
      <c r="N280" s="38"/>
      <c r="O280" s="38">
        <f>+SUBTOTAL(9,O271:O279)</f>
        <v>544242676</v>
      </c>
      <c r="P280" s="38"/>
      <c r="Q280" s="38">
        <f>+SUBTOTAL(9,Q271:Q279)</f>
        <v>11316850</v>
      </c>
      <c r="S280" s="106">
        <f>ROUND(Q280/K280*100,2)</f>
        <v>2.2599999999999998</v>
      </c>
      <c r="U280" s="110"/>
    </row>
    <row r="281" spans="1:21" ht="15.75" x14ac:dyDescent="0.25">
      <c r="A281" s="4"/>
      <c r="C281" s="53"/>
      <c r="E281" s="97"/>
      <c r="G281" s="97"/>
      <c r="H281" s="60"/>
      <c r="I281" s="23"/>
      <c r="J281" s="60"/>
      <c r="K281" s="7"/>
      <c r="L281" s="60"/>
      <c r="M281" s="38"/>
      <c r="N281" s="38"/>
      <c r="O281" s="38"/>
      <c r="P281" s="38"/>
      <c r="Q281" s="38"/>
      <c r="S281" s="104"/>
      <c r="U281" s="110"/>
    </row>
    <row r="282" spans="1:21" x14ac:dyDescent="0.2">
      <c r="A282" s="4"/>
      <c r="E282" s="6"/>
      <c r="G282" s="6"/>
      <c r="I282" s="2"/>
      <c r="K282" s="7"/>
      <c r="M282" s="12"/>
      <c r="N282" s="12"/>
      <c r="O282" s="12"/>
      <c r="P282" s="12"/>
      <c r="Q282" s="12"/>
      <c r="S282" s="104"/>
      <c r="U282" s="110"/>
    </row>
    <row r="283" spans="1:21" ht="15.75" x14ac:dyDescent="0.25">
      <c r="A283" s="4"/>
      <c r="C283" s="44" t="s">
        <v>46</v>
      </c>
      <c r="D283" s="14"/>
      <c r="E283" s="6"/>
      <c r="F283" s="14"/>
      <c r="G283" s="6"/>
      <c r="H283" s="14"/>
      <c r="I283" s="2"/>
      <c r="J283" s="14"/>
      <c r="K283" s="7"/>
      <c r="L283" s="14"/>
      <c r="M283" s="12"/>
      <c r="N283" s="12"/>
      <c r="O283" s="12"/>
      <c r="P283" s="12"/>
      <c r="Q283" s="12"/>
      <c r="R283" s="14"/>
      <c r="S283" s="104"/>
      <c r="T283" s="14"/>
      <c r="U283" s="110"/>
    </row>
    <row r="284" spans="1:21" ht="15.75" x14ac:dyDescent="0.25">
      <c r="A284" s="4"/>
      <c r="C284" s="10"/>
      <c r="E284" s="11"/>
      <c r="G284" s="11"/>
      <c r="I284" s="2"/>
      <c r="K284" s="7"/>
      <c r="M284" s="12"/>
      <c r="N284" s="12"/>
      <c r="O284" s="12"/>
      <c r="P284" s="12"/>
      <c r="Q284" s="12"/>
      <c r="S284" s="104"/>
      <c r="U284" s="110"/>
    </row>
    <row r="285" spans="1:21" x14ac:dyDescent="0.2">
      <c r="A285" s="4">
        <v>361</v>
      </c>
      <c r="C285" s="3" t="s">
        <v>115</v>
      </c>
      <c r="E285" s="54" t="s">
        <v>109</v>
      </c>
      <c r="G285" s="18" t="s">
        <v>222</v>
      </c>
      <c r="H285" s="18"/>
      <c r="I285" s="2">
        <v>-10</v>
      </c>
      <c r="K285" s="7">
        <v>13041368.08</v>
      </c>
      <c r="L285" s="19"/>
      <c r="M285" s="20">
        <v>2769464</v>
      </c>
      <c r="N285" s="20"/>
      <c r="O285" s="20">
        <v>11576041</v>
      </c>
      <c r="P285" s="20"/>
      <c r="Q285" s="20">
        <v>266957</v>
      </c>
      <c r="S285" s="103">
        <v>2.0499999999999998</v>
      </c>
      <c r="U285" s="109">
        <v>43.4</v>
      </c>
    </row>
    <row r="286" spans="1:21" x14ac:dyDescent="0.2">
      <c r="A286" s="4">
        <v>362</v>
      </c>
      <c r="C286" s="26" t="s">
        <v>43</v>
      </c>
      <c r="E286" s="54" t="s">
        <v>109</v>
      </c>
      <c r="G286" s="18" t="s">
        <v>223</v>
      </c>
      <c r="H286" s="18"/>
      <c r="I286" s="2">
        <v>-20</v>
      </c>
      <c r="K286" s="7">
        <v>173230369.53</v>
      </c>
      <c r="L286" s="19"/>
      <c r="M286" s="20">
        <v>51099222</v>
      </c>
      <c r="N286" s="20"/>
      <c r="O286" s="20">
        <v>156777221</v>
      </c>
      <c r="P286" s="20"/>
      <c r="Q286" s="20">
        <v>3732552</v>
      </c>
      <c r="S286" s="103">
        <v>2.15</v>
      </c>
      <c r="U286" s="109">
        <v>42</v>
      </c>
    </row>
    <row r="287" spans="1:21" x14ac:dyDescent="0.2">
      <c r="A287" s="4">
        <v>364</v>
      </c>
      <c r="C287" s="3" t="s">
        <v>255</v>
      </c>
      <c r="E287" s="54" t="s">
        <v>109</v>
      </c>
      <c r="G287" s="18" t="s">
        <v>224</v>
      </c>
      <c r="H287" s="18"/>
      <c r="I287" s="2">
        <v>-80</v>
      </c>
      <c r="K287" s="7">
        <v>228410066.56999999</v>
      </c>
      <c r="L287" s="19"/>
      <c r="M287" s="20">
        <v>83029849</v>
      </c>
      <c r="N287" s="20"/>
      <c r="O287" s="20">
        <v>328108271</v>
      </c>
      <c r="P287" s="20"/>
      <c r="Q287" s="20">
        <v>7428918</v>
      </c>
      <c r="S287" s="103">
        <v>3.25</v>
      </c>
      <c r="U287" s="109">
        <v>44.2</v>
      </c>
    </row>
    <row r="288" spans="1:21" x14ac:dyDescent="0.2">
      <c r="A288" s="4">
        <v>365</v>
      </c>
      <c r="C288" s="5" t="s">
        <v>44</v>
      </c>
      <c r="E288" s="54" t="s">
        <v>109</v>
      </c>
      <c r="G288" s="18" t="s">
        <v>225</v>
      </c>
      <c r="H288" s="18"/>
      <c r="I288" s="2">
        <v>-75</v>
      </c>
      <c r="K288" s="7">
        <v>386329715.56</v>
      </c>
      <c r="L288" s="19"/>
      <c r="M288" s="20">
        <v>128288230</v>
      </c>
      <c r="N288" s="20"/>
      <c r="O288" s="20">
        <v>547788772</v>
      </c>
      <c r="P288" s="20"/>
      <c r="Q288" s="20">
        <v>13528016</v>
      </c>
      <c r="S288" s="103">
        <v>3.5</v>
      </c>
      <c r="U288" s="109">
        <v>40.5</v>
      </c>
    </row>
    <row r="289" spans="1:21" x14ac:dyDescent="0.2">
      <c r="A289" s="4">
        <v>366</v>
      </c>
      <c r="C289" s="3" t="s">
        <v>116</v>
      </c>
      <c r="E289" s="54" t="s">
        <v>109</v>
      </c>
      <c r="G289" s="18" t="s">
        <v>226</v>
      </c>
      <c r="H289" s="18"/>
      <c r="I289" s="2">
        <v>-40</v>
      </c>
      <c r="K289" s="7">
        <v>87504927.780000001</v>
      </c>
      <c r="L289" s="19"/>
      <c r="M289" s="20">
        <v>34647325</v>
      </c>
      <c r="N289" s="20"/>
      <c r="O289" s="20">
        <v>87859574</v>
      </c>
      <c r="P289" s="20"/>
      <c r="Q289" s="20">
        <v>1602807</v>
      </c>
      <c r="S289" s="103">
        <v>1.83</v>
      </c>
      <c r="U289" s="109">
        <v>54.8</v>
      </c>
    </row>
    <row r="290" spans="1:21" x14ac:dyDescent="0.2">
      <c r="A290" s="4">
        <v>367</v>
      </c>
      <c r="C290" s="5" t="s">
        <v>47</v>
      </c>
      <c r="E290" s="54" t="s">
        <v>109</v>
      </c>
      <c r="G290" s="18" t="s">
        <v>227</v>
      </c>
      <c r="H290" s="18"/>
      <c r="I290" s="2">
        <v>-50</v>
      </c>
      <c r="K290" s="7">
        <v>333589705.55000001</v>
      </c>
      <c r="L290" s="19"/>
      <c r="M290" s="20">
        <v>70592216</v>
      </c>
      <c r="N290" s="20"/>
      <c r="O290" s="20">
        <v>429792342</v>
      </c>
      <c r="P290" s="20"/>
      <c r="Q290" s="20">
        <v>9120074</v>
      </c>
      <c r="S290" s="103">
        <v>2.73</v>
      </c>
      <c r="U290" s="109">
        <v>47.1</v>
      </c>
    </row>
    <row r="291" spans="1:21" x14ac:dyDescent="0.2">
      <c r="A291" s="4">
        <v>368</v>
      </c>
      <c r="C291" s="5" t="s">
        <v>48</v>
      </c>
      <c r="E291" s="54" t="s">
        <v>109</v>
      </c>
      <c r="G291" s="18" t="s">
        <v>228</v>
      </c>
      <c r="H291" s="18"/>
      <c r="I291" s="2">
        <v>-10</v>
      </c>
      <c r="K291" s="7">
        <v>176505726.13</v>
      </c>
      <c r="L291" s="19"/>
      <c r="M291" s="20">
        <v>84947418</v>
      </c>
      <c r="N291" s="20"/>
      <c r="O291" s="20">
        <v>109208881</v>
      </c>
      <c r="P291" s="20"/>
      <c r="Q291" s="20">
        <v>3360469</v>
      </c>
      <c r="S291" s="103">
        <v>1.9</v>
      </c>
      <c r="U291" s="109">
        <v>32.5</v>
      </c>
    </row>
    <row r="292" spans="1:21" x14ac:dyDescent="0.2">
      <c r="A292" s="4">
        <v>369.1</v>
      </c>
      <c r="C292" s="5" t="s">
        <v>93</v>
      </c>
      <c r="E292" s="54" t="s">
        <v>109</v>
      </c>
      <c r="G292" s="18" t="s">
        <v>229</v>
      </c>
      <c r="H292" s="18"/>
      <c r="I292" s="2">
        <v>-50</v>
      </c>
      <c r="K292" s="7">
        <v>14185196.77</v>
      </c>
      <c r="L292" s="19"/>
      <c r="M292" s="20">
        <v>2344063</v>
      </c>
      <c r="N292" s="20"/>
      <c r="O292" s="20">
        <v>18933732</v>
      </c>
      <c r="P292" s="20"/>
      <c r="Q292" s="20">
        <v>545319</v>
      </c>
      <c r="S292" s="103">
        <v>3.84</v>
      </c>
      <c r="U292" s="109">
        <v>34.700000000000003</v>
      </c>
    </row>
    <row r="293" spans="1:21" x14ac:dyDescent="0.2">
      <c r="A293" s="4">
        <v>369.2</v>
      </c>
      <c r="C293" s="5" t="s">
        <v>94</v>
      </c>
      <c r="E293" s="54" t="s">
        <v>109</v>
      </c>
      <c r="G293" s="18" t="s">
        <v>230</v>
      </c>
      <c r="H293" s="18"/>
      <c r="I293" s="2">
        <v>-100</v>
      </c>
      <c r="K293" s="7">
        <v>25472004.34</v>
      </c>
      <c r="L293" s="19"/>
      <c r="M293" s="20">
        <v>25298766</v>
      </c>
      <c r="N293" s="20"/>
      <c r="O293" s="20">
        <v>25645243</v>
      </c>
      <c r="P293" s="20"/>
      <c r="Q293" s="20">
        <v>610880</v>
      </c>
      <c r="S293" s="103">
        <v>2.4</v>
      </c>
      <c r="U293" s="109">
        <v>42</v>
      </c>
    </row>
    <row r="294" spans="1:21" x14ac:dyDescent="0.2">
      <c r="A294" s="4">
        <v>370</v>
      </c>
      <c r="C294" s="5" t="s">
        <v>49</v>
      </c>
      <c r="E294" s="54">
        <v>47483</v>
      </c>
      <c r="G294" s="18" t="s">
        <v>231</v>
      </c>
      <c r="H294" s="18" t="s">
        <v>104</v>
      </c>
      <c r="I294" s="18">
        <v>0</v>
      </c>
      <c r="K294" s="7">
        <v>35023647.229999997</v>
      </c>
      <c r="L294" s="19"/>
      <c r="M294" s="20">
        <v>20786098</v>
      </c>
      <c r="N294" s="20"/>
      <c r="O294" s="20">
        <v>14237549</v>
      </c>
      <c r="P294" s="20"/>
      <c r="Q294" s="20">
        <v>1681177</v>
      </c>
      <c r="S294" s="103">
        <v>4.8</v>
      </c>
      <c r="U294" s="109">
        <v>8.5</v>
      </c>
    </row>
    <row r="295" spans="1:21" x14ac:dyDescent="0.2">
      <c r="A295" s="5">
        <v>370.01</v>
      </c>
      <c r="C295" s="5" t="s">
        <v>119</v>
      </c>
      <c r="E295" s="54" t="s">
        <v>109</v>
      </c>
      <c r="G295" s="18" t="s">
        <v>232</v>
      </c>
      <c r="H295" s="18"/>
      <c r="I295" s="18">
        <v>0</v>
      </c>
      <c r="K295" s="7">
        <v>3015016.72</v>
      </c>
      <c r="L295" s="19"/>
      <c r="M295" s="20">
        <v>532466</v>
      </c>
      <c r="N295" s="20"/>
      <c r="O295" s="20">
        <v>2482551</v>
      </c>
      <c r="P295" s="20"/>
      <c r="Q295" s="20">
        <v>229514</v>
      </c>
      <c r="S295" s="103">
        <v>7.61</v>
      </c>
      <c r="U295" s="109">
        <v>10.8</v>
      </c>
    </row>
    <row r="296" spans="1:21" x14ac:dyDescent="0.2">
      <c r="A296" s="71">
        <v>370.11</v>
      </c>
      <c r="C296" s="3" t="s">
        <v>159</v>
      </c>
      <c r="E296" s="54"/>
      <c r="G296" s="18" t="s">
        <v>233</v>
      </c>
      <c r="H296" s="18"/>
      <c r="I296" s="18">
        <v>0</v>
      </c>
      <c r="K296" s="7">
        <v>74083.259999999995</v>
      </c>
      <c r="L296" s="19"/>
      <c r="M296" s="20">
        <v>4193</v>
      </c>
      <c r="N296" s="20"/>
      <c r="O296" s="20">
        <v>69890</v>
      </c>
      <c r="P296" s="20"/>
      <c r="Q296" s="20">
        <v>5022</v>
      </c>
      <c r="S296" s="103">
        <v>6.78</v>
      </c>
      <c r="T296" s="5" t="s">
        <v>259</v>
      </c>
      <c r="U296" s="109">
        <v>13.9</v>
      </c>
    </row>
    <row r="297" spans="1:21" x14ac:dyDescent="0.2">
      <c r="A297" s="71">
        <v>370.2</v>
      </c>
      <c r="C297" s="3" t="s">
        <v>136</v>
      </c>
      <c r="E297" s="54" t="s">
        <v>109</v>
      </c>
      <c r="G297" s="18" t="s">
        <v>234</v>
      </c>
      <c r="H297" s="18"/>
      <c r="I297" s="18">
        <v>0</v>
      </c>
      <c r="K297" s="7">
        <v>5927405.0899999999</v>
      </c>
      <c r="L297" s="19"/>
      <c r="M297" s="20">
        <v>4157619</v>
      </c>
      <c r="N297" s="20"/>
      <c r="O297" s="20">
        <v>1769786</v>
      </c>
      <c r="P297" s="20"/>
      <c r="Q297" s="20">
        <v>715755</v>
      </c>
      <c r="S297" s="103">
        <v>12.08</v>
      </c>
      <c r="U297" s="109">
        <v>2.5</v>
      </c>
    </row>
    <row r="298" spans="1:21" x14ac:dyDescent="0.2">
      <c r="A298" s="71">
        <v>371.01</v>
      </c>
      <c r="C298" s="3" t="s">
        <v>160</v>
      </c>
      <c r="E298" s="54"/>
      <c r="G298" s="18" t="s">
        <v>235</v>
      </c>
      <c r="H298" s="18"/>
      <c r="I298" s="18">
        <v>0</v>
      </c>
      <c r="K298" s="7">
        <v>176161.49</v>
      </c>
      <c r="L298" s="19"/>
      <c r="M298" s="20">
        <v>16836</v>
      </c>
      <c r="N298" s="20"/>
      <c r="O298" s="20">
        <v>159325</v>
      </c>
      <c r="P298" s="20"/>
      <c r="Q298" s="20">
        <v>17703</v>
      </c>
      <c r="S298" s="103">
        <v>10.050000000000001</v>
      </c>
      <c r="U298" s="109">
        <v>9</v>
      </c>
    </row>
    <row r="299" spans="1:21" x14ac:dyDescent="0.2">
      <c r="A299" s="4">
        <v>373.1</v>
      </c>
      <c r="C299" s="5" t="s">
        <v>95</v>
      </c>
      <c r="E299" s="54" t="s">
        <v>109</v>
      </c>
      <c r="G299" s="18" t="s">
        <v>114</v>
      </c>
      <c r="H299" s="18"/>
      <c r="I299" s="2">
        <v>-40</v>
      </c>
      <c r="K299" s="7">
        <v>62567712.689999998</v>
      </c>
      <c r="L299" s="19"/>
      <c r="M299" s="20">
        <v>16677013</v>
      </c>
      <c r="N299" s="20"/>
      <c r="O299" s="20">
        <v>70917785</v>
      </c>
      <c r="P299" s="20"/>
      <c r="Q299" s="20">
        <v>2723718</v>
      </c>
      <c r="S299" s="103">
        <v>4.3499999999999996</v>
      </c>
      <c r="U299" s="109">
        <v>26</v>
      </c>
    </row>
    <row r="300" spans="1:21" x14ac:dyDescent="0.2">
      <c r="A300" s="4">
        <v>373.2</v>
      </c>
      <c r="C300" s="3" t="s">
        <v>102</v>
      </c>
      <c r="E300" s="54" t="s">
        <v>109</v>
      </c>
      <c r="G300" s="18" t="s">
        <v>114</v>
      </c>
      <c r="H300" s="18"/>
      <c r="I300" s="2">
        <v>-40</v>
      </c>
      <c r="K300" s="9">
        <v>65410717.450000003</v>
      </c>
      <c r="L300" s="19"/>
      <c r="M300" s="20">
        <v>32499115</v>
      </c>
      <c r="N300" s="20"/>
      <c r="O300" s="20">
        <v>59075889</v>
      </c>
      <c r="P300" s="20"/>
      <c r="Q300" s="20">
        <v>2582102</v>
      </c>
      <c r="S300" s="103">
        <v>3.95</v>
      </c>
      <c r="U300" s="109">
        <v>22.9</v>
      </c>
    </row>
    <row r="301" spans="1:21" x14ac:dyDescent="0.2">
      <c r="A301" s="4"/>
      <c r="E301" s="6"/>
      <c r="G301" s="6"/>
      <c r="I301" s="2"/>
      <c r="K301" s="7"/>
      <c r="M301" s="31"/>
      <c r="N301" s="12"/>
      <c r="O301" s="31"/>
      <c r="P301" s="12"/>
      <c r="Q301" s="31"/>
      <c r="S301" s="104"/>
      <c r="U301" s="110"/>
    </row>
    <row r="302" spans="1:21" ht="15.75" x14ac:dyDescent="0.25">
      <c r="A302" s="4"/>
      <c r="C302" s="53" t="s">
        <v>50</v>
      </c>
      <c r="E302" s="97"/>
      <c r="G302" s="97"/>
      <c r="H302" s="60"/>
      <c r="I302" s="23"/>
      <c r="J302" s="60"/>
      <c r="K302" s="59">
        <f>+SUBTOTAL(9,K285:K301)</f>
        <v>1610463824.2399998</v>
      </c>
      <c r="L302" s="60"/>
      <c r="M302" s="38">
        <f>+SUBTOTAL(9,M285:M301)</f>
        <v>557689893</v>
      </c>
      <c r="N302" s="38"/>
      <c r="O302" s="38">
        <f>+SUBTOTAL(9,O285:O301)</f>
        <v>1864402852</v>
      </c>
      <c r="P302" s="38"/>
      <c r="Q302" s="38">
        <f>+SUBTOTAL(9,Q285:Q301)</f>
        <v>48150983</v>
      </c>
      <c r="R302" s="60"/>
      <c r="S302" s="106">
        <f>ROUND(Q302/K302*100,2)</f>
        <v>2.99</v>
      </c>
      <c r="U302" s="114"/>
    </row>
    <row r="303" spans="1:21" ht="15.75" x14ac:dyDescent="0.25">
      <c r="A303" s="4"/>
      <c r="C303" s="53"/>
      <c r="E303" s="97"/>
      <c r="G303" s="97"/>
      <c r="H303" s="60"/>
      <c r="I303" s="23"/>
      <c r="J303" s="60"/>
      <c r="K303" s="7"/>
      <c r="L303" s="60"/>
      <c r="M303" s="38"/>
      <c r="N303" s="38"/>
      <c r="O303" s="38"/>
      <c r="P303" s="38"/>
      <c r="Q303" s="38"/>
      <c r="R303" s="60"/>
      <c r="S303" s="104"/>
      <c r="U303" s="114"/>
    </row>
    <row r="304" spans="1:21" x14ac:dyDescent="0.2">
      <c r="A304" s="4"/>
      <c r="E304" s="6"/>
      <c r="G304" s="6"/>
      <c r="I304" s="2"/>
      <c r="K304" s="7"/>
      <c r="M304" s="12"/>
      <c r="N304" s="12"/>
      <c r="O304" s="12"/>
      <c r="P304" s="12"/>
      <c r="Q304" s="12"/>
      <c r="S304" s="104"/>
      <c r="U304" s="110"/>
    </row>
    <row r="305" spans="1:21" ht="15.75" x14ac:dyDescent="0.25">
      <c r="A305" s="4"/>
      <c r="C305" s="62" t="s">
        <v>51</v>
      </c>
      <c r="E305" s="6"/>
      <c r="G305" s="6"/>
      <c r="I305" s="2"/>
      <c r="K305" s="7"/>
      <c r="M305" s="12"/>
      <c r="N305" s="12"/>
      <c r="O305" s="12"/>
      <c r="P305" s="12"/>
      <c r="Q305" s="12"/>
      <c r="S305" s="104"/>
      <c r="U305" s="110"/>
    </row>
    <row r="306" spans="1:21" x14ac:dyDescent="0.2">
      <c r="A306" s="4"/>
      <c r="C306" s="72"/>
      <c r="E306" s="6"/>
      <c r="G306" s="6"/>
      <c r="I306" s="2"/>
      <c r="K306" s="7"/>
      <c r="M306" s="12"/>
      <c r="N306" s="12"/>
      <c r="O306" s="12"/>
      <c r="P306" s="12"/>
      <c r="Q306" s="12"/>
      <c r="S306" s="104"/>
      <c r="U306" s="110"/>
    </row>
    <row r="307" spans="1:21" x14ac:dyDescent="0.2">
      <c r="A307" s="4"/>
      <c r="C307" s="73" t="s">
        <v>244</v>
      </c>
      <c r="E307" s="6"/>
      <c r="G307" s="6"/>
      <c r="I307" s="2"/>
      <c r="K307" s="7"/>
      <c r="M307" s="12"/>
      <c r="N307" s="12"/>
      <c r="O307" s="12"/>
      <c r="P307" s="12"/>
      <c r="Q307" s="12"/>
      <c r="S307" s="104"/>
      <c r="U307" s="110"/>
    </row>
    <row r="308" spans="1:21" x14ac:dyDescent="0.2">
      <c r="A308" s="30">
        <v>392</v>
      </c>
      <c r="C308" s="101" t="s">
        <v>245</v>
      </c>
      <c r="E308" s="54" t="s">
        <v>109</v>
      </c>
      <c r="G308" s="18" t="s">
        <v>236</v>
      </c>
      <c r="H308" s="18"/>
      <c r="I308" s="18">
        <v>0</v>
      </c>
      <c r="K308" s="7">
        <v>1277271.74</v>
      </c>
      <c r="L308" s="19"/>
      <c r="M308" s="20">
        <v>654214</v>
      </c>
      <c r="N308" s="20"/>
      <c r="O308" s="20">
        <v>623058</v>
      </c>
      <c r="P308" s="20"/>
      <c r="Q308" s="20">
        <v>66459</v>
      </c>
      <c r="S308" s="103">
        <v>5.2</v>
      </c>
      <c r="U308" s="109">
        <v>9.4</v>
      </c>
    </row>
    <row r="309" spans="1:21" x14ac:dyDescent="0.2">
      <c r="A309" s="30">
        <v>392.1</v>
      </c>
      <c r="C309" s="101" t="s">
        <v>246</v>
      </c>
      <c r="E309" s="54" t="s">
        <v>109</v>
      </c>
      <c r="G309" s="18" t="s">
        <v>237</v>
      </c>
      <c r="H309" s="18"/>
      <c r="I309" s="18">
        <v>0</v>
      </c>
      <c r="K309" s="7">
        <v>6998415.75</v>
      </c>
      <c r="L309" s="19"/>
      <c r="M309" s="20">
        <v>2571639</v>
      </c>
      <c r="N309" s="20"/>
      <c r="O309" s="20">
        <v>4426777</v>
      </c>
      <c r="P309" s="20"/>
      <c r="Q309" s="20">
        <v>460741</v>
      </c>
      <c r="S309" s="103">
        <v>6.58</v>
      </c>
      <c r="U309" s="109">
        <v>9.6</v>
      </c>
    </row>
    <row r="310" spans="1:21" x14ac:dyDescent="0.2">
      <c r="A310" s="4">
        <v>392.2</v>
      </c>
      <c r="C310" s="101" t="s">
        <v>247</v>
      </c>
      <c r="E310" s="54" t="s">
        <v>109</v>
      </c>
      <c r="G310" s="18" t="s">
        <v>238</v>
      </c>
      <c r="H310" s="18"/>
      <c r="I310" s="18">
        <v>0</v>
      </c>
      <c r="J310" s="37"/>
      <c r="K310" s="9">
        <v>390801.16</v>
      </c>
      <c r="L310" s="19"/>
      <c r="M310" s="33">
        <v>3038</v>
      </c>
      <c r="N310" s="20"/>
      <c r="O310" s="33">
        <v>387763</v>
      </c>
      <c r="P310" s="20"/>
      <c r="Q310" s="33">
        <v>25511</v>
      </c>
      <c r="S310" s="103">
        <v>6.53</v>
      </c>
      <c r="U310" s="109">
        <v>15.2</v>
      </c>
    </row>
    <row r="311" spans="1:21" x14ac:dyDescent="0.2">
      <c r="A311" s="4"/>
      <c r="C311" s="101"/>
      <c r="E311" s="54"/>
      <c r="G311" s="18"/>
      <c r="H311" s="18"/>
      <c r="I311" s="18"/>
      <c r="J311" s="37"/>
      <c r="K311" s="7"/>
      <c r="L311" s="19"/>
      <c r="M311" s="20"/>
      <c r="N311" s="20"/>
      <c r="O311" s="20"/>
      <c r="P311" s="20"/>
      <c r="Q311" s="20"/>
      <c r="S311" s="103"/>
      <c r="U311" s="109"/>
    </row>
    <row r="312" spans="1:21" x14ac:dyDescent="0.2">
      <c r="A312" s="4"/>
      <c r="C312" s="66" t="s">
        <v>248</v>
      </c>
      <c r="E312" s="54"/>
      <c r="G312" s="18"/>
      <c r="H312" s="18"/>
      <c r="I312" s="18"/>
      <c r="J312" s="37"/>
      <c r="K312" s="7">
        <f>SUBTOTAL(9,K307:K311)</f>
        <v>8666488.6500000004</v>
      </c>
      <c r="L312" s="19"/>
      <c r="M312" s="20">
        <f>SUBTOTAL(9,M307:M311)</f>
        <v>3228891</v>
      </c>
      <c r="N312" s="20"/>
      <c r="O312" s="20">
        <f>SUBTOTAL(9,O307:O311)</f>
        <v>5437598</v>
      </c>
      <c r="P312" s="20"/>
      <c r="Q312" s="20">
        <f>SUBTOTAL(9,Q307:Q311)</f>
        <v>552711</v>
      </c>
      <c r="S312" s="103">
        <f>ROUND(Q312/K312*100,2)</f>
        <v>6.38</v>
      </c>
      <c r="U312" s="109"/>
    </row>
    <row r="313" spans="1:21" x14ac:dyDescent="0.2">
      <c r="A313" s="4"/>
      <c r="C313" s="101"/>
      <c r="E313" s="54"/>
      <c r="G313" s="18"/>
      <c r="H313" s="18"/>
      <c r="I313" s="18"/>
      <c r="J313" s="37"/>
      <c r="K313" s="7"/>
      <c r="L313" s="19"/>
      <c r="M313" s="20"/>
      <c r="N313" s="20"/>
      <c r="O313" s="20"/>
      <c r="P313" s="20"/>
      <c r="Q313" s="20"/>
      <c r="S313" s="103"/>
      <c r="U313" s="109"/>
    </row>
    <row r="314" spans="1:21" x14ac:dyDescent="0.2">
      <c r="A314" s="4">
        <v>394</v>
      </c>
      <c r="C314" s="72" t="s">
        <v>96</v>
      </c>
      <c r="E314" s="54" t="s">
        <v>109</v>
      </c>
      <c r="G314" s="18" t="s">
        <v>239</v>
      </c>
      <c r="H314" s="18"/>
      <c r="I314" s="18">
        <v>0</v>
      </c>
      <c r="K314" s="7">
        <v>7159842.5300000003</v>
      </c>
      <c r="L314" s="19"/>
      <c r="M314" s="20">
        <v>3029764</v>
      </c>
      <c r="N314" s="20"/>
      <c r="O314" s="20">
        <v>4130079</v>
      </c>
      <c r="P314" s="20"/>
      <c r="Q314" s="20">
        <v>279884</v>
      </c>
      <c r="S314" s="103">
        <v>3.91</v>
      </c>
      <c r="U314" s="109">
        <v>14.8</v>
      </c>
    </row>
    <row r="315" spans="1:21" x14ac:dyDescent="0.2">
      <c r="A315" s="4"/>
      <c r="C315" s="72"/>
      <c r="E315" s="54"/>
      <c r="G315" s="18"/>
      <c r="H315" s="18"/>
      <c r="I315" s="18"/>
      <c r="K315" s="7"/>
      <c r="L315" s="19"/>
      <c r="M315" s="20"/>
      <c r="N315" s="20"/>
      <c r="O315" s="20"/>
      <c r="P315" s="20"/>
      <c r="Q315" s="20"/>
      <c r="S315" s="103"/>
      <c r="U315" s="109"/>
    </row>
    <row r="316" spans="1:21" x14ac:dyDescent="0.2">
      <c r="A316" s="4"/>
      <c r="C316" s="73" t="s">
        <v>249</v>
      </c>
      <c r="E316" s="54"/>
      <c r="G316" s="18"/>
      <c r="H316" s="18"/>
      <c r="I316" s="18"/>
      <c r="K316" s="7"/>
      <c r="L316" s="19"/>
      <c r="M316" s="20"/>
      <c r="N316" s="20"/>
      <c r="O316" s="20"/>
      <c r="P316" s="20"/>
      <c r="Q316" s="20"/>
      <c r="S316" s="103"/>
      <c r="U316" s="109"/>
    </row>
    <row r="317" spans="1:21" x14ac:dyDescent="0.2">
      <c r="A317" s="30">
        <v>396.1</v>
      </c>
      <c r="C317" s="101" t="s">
        <v>250</v>
      </c>
      <c r="E317" s="54" t="s">
        <v>109</v>
      </c>
      <c r="G317" s="18" t="s">
        <v>240</v>
      </c>
      <c r="H317" s="18"/>
      <c r="I317" s="18">
        <v>0</v>
      </c>
      <c r="J317" s="37"/>
      <c r="K317" s="7">
        <v>2322061.6</v>
      </c>
      <c r="L317" s="19"/>
      <c r="M317" s="20">
        <v>1278425</v>
      </c>
      <c r="N317" s="20"/>
      <c r="O317" s="20">
        <v>1043637</v>
      </c>
      <c r="P317" s="20"/>
      <c r="Q317" s="20">
        <v>55442</v>
      </c>
      <c r="S317" s="103">
        <v>2.39</v>
      </c>
      <c r="U317" s="109">
        <v>18.8</v>
      </c>
    </row>
    <row r="318" spans="1:21" x14ac:dyDescent="0.2">
      <c r="A318" s="4">
        <v>396.2</v>
      </c>
      <c r="C318" s="101" t="s">
        <v>251</v>
      </c>
      <c r="E318" s="54" t="s">
        <v>109</v>
      </c>
      <c r="G318" s="18" t="s">
        <v>241</v>
      </c>
      <c r="H318" s="18"/>
      <c r="I318" s="18">
        <v>0</v>
      </c>
      <c r="J318" s="37"/>
      <c r="K318" s="9">
        <v>196248.24</v>
      </c>
      <c r="L318" s="19"/>
      <c r="M318" s="33">
        <v>123493</v>
      </c>
      <c r="N318" s="20"/>
      <c r="O318" s="33">
        <v>72755</v>
      </c>
      <c r="P318" s="20"/>
      <c r="Q318" s="33">
        <v>4775</v>
      </c>
      <c r="S318" s="103">
        <v>2.4300000000000002</v>
      </c>
      <c r="U318" s="109">
        <v>15.2</v>
      </c>
    </row>
    <row r="319" spans="1:21" x14ac:dyDescent="0.2">
      <c r="A319" s="4"/>
      <c r="C319" s="27"/>
      <c r="E319" s="54"/>
      <c r="G319" s="18"/>
      <c r="H319" s="18"/>
      <c r="I319" s="18"/>
      <c r="J319" s="37"/>
      <c r="K319" s="7"/>
      <c r="L319" s="19"/>
      <c r="M319" s="20"/>
      <c r="N319" s="20"/>
      <c r="O319" s="20"/>
      <c r="P319" s="20"/>
      <c r="Q319" s="20"/>
      <c r="S319" s="103"/>
      <c r="U319" s="109"/>
    </row>
    <row r="320" spans="1:21" x14ac:dyDescent="0.2">
      <c r="A320" s="4"/>
      <c r="C320" s="55" t="s">
        <v>252</v>
      </c>
      <c r="E320" s="54"/>
      <c r="G320" s="18"/>
      <c r="H320" s="18"/>
      <c r="I320" s="18"/>
      <c r="J320" s="37"/>
      <c r="K320" s="7">
        <f>SUBTOTAL(9,K316:K319)</f>
        <v>2518309.84</v>
      </c>
      <c r="L320" s="19"/>
      <c r="M320" s="20">
        <f>SUBTOTAL(9,M316:M319)</f>
        <v>1401918</v>
      </c>
      <c r="N320" s="20"/>
      <c r="O320" s="20">
        <f>SUBTOTAL(9,O316:O319)</f>
        <v>1116392</v>
      </c>
      <c r="P320" s="20"/>
      <c r="Q320" s="20">
        <f>SUBTOTAL(9,Q316:Q319)</f>
        <v>60217</v>
      </c>
      <c r="S320" s="103">
        <f>ROUND(Q320/K320*100,2)</f>
        <v>2.39</v>
      </c>
      <c r="U320" s="109"/>
    </row>
    <row r="321" spans="1:21" x14ac:dyDescent="0.2">
      <c r="A321" s="4"/>
      <c r="C321" s="27"/>
      <c r="E321" s="54"/>
      <c r="G321" s="18"/>
      <c r="H321" s="18"/>
      <c r="I321" s="18"/>
      <c r="J321" s="37"/>
      <c r="K321" s="7"/>
      <c r="L321" s="19"/>
      <c r="M321" s="20"/>
      <c r="N321" s="20"/>
      <c r="O321" s="20"/>
      <c r="P321" s="20"/>
      <c r="Q321" s="20"/>
      <c r="S321" s="103"/>
      <c r="U321" s="109"/>
    </row>
    <row r="322" spans="1:21" x14ac:dyDescent="0.2">
      <c r="A322" s="4">
        <v>397.2</v>
      </c>
      <c r="C322" s="27" t="s">
        <v>120</v>
      </c>
      <c r="E322" s="54" t="s">
        <v>109</v>
      </c>
      <c r="G322" s="18" t="s">
        <v>242</v>
      </c>
      <c r="H322" s="18"/>
      <c r="I322" s="18">
        <v>0</v>
      </c>
      <c r="J322" s="37"/>
      <c r="K322" s="9">
        <v>6804139.3499999996</v>
      </c>
      <c r="L322" s="19"/>
      <c r="M322" s="20">
        <v>4603782</v>
      </c>
      <c r="N322" s="20"/>
      <c r="O322" s="20">
        <v>2200357</v>
      </c>
      <c r="P322" s="20"/>
      <c r="Q322" s="20">
        <v>1100106</v>
      </c>
      <c r="S322" s="103">
        <v>16.170000000000002</v>
      </c>
      <c r="U322" s="109">
        <v>2</v>
      </c>
    </row>
    <row r="323" spans="1:21" x14ac:dyDescent="0.2">
      <c r="A323" s="4"/>
      <c r="E323" s="18"/>
      <c r="G323" s="18"/>
      <c r="I323" s="2"/>
      <c r="K323" s="7"/>
      <c r="M323" s="31"/>
      <c r="N323" s="12"/>
      <c r="O323" s="31"/>
      <c r="P323" s="12"/>
      <c r="Q323" s="31"/>
      <c r="S323" s="104"/>
      <c r="U323" s="110"/>
    </row>
    <row r="324" spans="1:21" ht="15.75" x14ac:dyDescent="0.25">
      <c r="A324" s="14"/>
      <c r="C324" s="53" t="s">
        <v>52</v>
      </c>
      <c r="E324" s="6"/>
      <c r="G324" s="6"/>
      <c r="I324" s="2"/>
      <c r="K324" s="74">
        <f>+SUBTOTAL(9,K308:K323)</f>
        <v>25148780.369999997</v>
      </c>
      <c r="L324" s="60"/>
      <c r="M324" s="75">
        <f>+SUBTOTAL(9,M308:M323)</f>
        <v>12264355</v>
      </c>
      <c r="N324" s="38"/>
      <c r="O324" s="75">
        <f>+SUBTOTAL(9,O308:O323)</f>
        <v>12884426</v>
      </c>
      <c r="P324" s="38"/>
      <c r="Q324" s="75">
        <f>+SUBTOTAL(9,Q308:Q323)</f>
        <v>1992918</v>
      </c>
      <c r="R324" s="60"/>
      <c r="S324" s="106">
        <f>ROUND(Q324/K324*100,2)</f>
        <v>7.92</v>
      </c>
      <c r="U324" s="114"/>
    </row>
    <row r="325" spans="1:21" ht="15.75" x14ac:dyDescent="0.25">
      <c r="A325" s="14"/>
      <c r="C325" s="60"/>
      <c r="E325" s="6"/>
      <c r="G325" s="6"/>
      <c r="I325" s="2"/>
      <c r="K325" s="59"/>
      <c r="L325" s="60"/>
      <c r="M325" s="38"/>
      <c r="N325" s="38"/>
      <c r="O325" s="38"/>
      <c r="P325" s="38"/>
      <c r="Q325" s="38"/>
      <c r="R325" s="60"/>
      <c r="S325" s="104"/>
      <c r="U325" s="114"/>
    </row>
    <row r="326" spans="1:21" ht="16.5" thickBot="1" x14ac:dyDescent="0.3">
      <c r="A326" s="14"/>
      <c r="C326" s="53" t="s">
        <v>97</v>
      </c>
      <c r="E326" s="6"/>
      <c r="G326" s="6"/>
      <c r="I326" s="2"/>
      <c r="K326" s="99">
        <f>+SUBTOTAL(9,K16:K325)</f>
        <v>6063091073.4700003</v>
      </c>
      <c r="L326" s="60"/>
      <c r="M326" s="100">
        <f>+SUBTOTAL(9,M16:M325)</f>
        <v>1861184548</v>
      </c>
      <c r="N326" s="38"/>
      <c r="O326" s="100">
        <f>+SUBTOTAL(9,O16:O325)</f>
        <v>5544969624</v>
      </c>
      <c r="P326" s="38"/>
      <c r="Q326" s="100">
        <f>+SUBTOTAL(9,Q16:Q325)</f>
        <v>269049257</v>
      </c>
      <c r="R326" s="60"/>
      <c r="S326" s="106">
        <f>ROUND(Q326/K326*100,2)</f>
        <v>4.4400000000000004</v>
      </c>
      <c r="U326" s="114"/>
    </row>
    <row r="327" spans="1:21" ht="16.5" thickTop="1" x14ac:dyDescent="0.25">
      <c r="A327" s="14"/>
      <c r="C327" s="53"/>
      <c r="E327" s="6"/>
      <c r="G327" s="6"/>
      <c r="I327" s="2"/>
      <c r="K327" s="7"/>
      <c r="L327" s="60"/>
      <c r="M327" s="38"/>
      <c r="N327" s="38"/>
      <c r="O327" s="38"/>
      <c r="P327" s="38"/>
      <c r="Q327" s="38"/>
      <c r="R327" s="60"/>
      <c r="S327" s="104"/>
      <c r="U327" s="114"/>
    </row>
    <row r="328" spans="1:21" ht="15.75" x14ac:dyDescent="0.25">
      <c r="A328" s="14"/>
      <c r="C328" s="62" t="s">
        <v>54</v>
      </c>
      <c r="E328" s="6"/>
      <c r="G328" s="6"/>
      <c r="I328" s="2"/>
      <c r="K328" s="7"/>
      <c r="L328" s="8"/>
      <c r="M328" s="12"/>
      <c r="N328" s="12"/>
      <c r="O328" s="12"/>
      <c r="P328" s="12"/>
      <c r="Q328" s="12"/>
      <c r="R328" s="8"/>
      <c r="S328" s="104"/>
      <c r="U328" s="111"/>
    </row>
    <row r="329" spans="1:21" x14ac:dyDescent="0.2">
      <c r="A329" s="14"/>
      <c r="E329" s="6"/>
      <c r="G329" s="6"/>
      <c r="I329" s="2"/>
      <c r="K329" s="7"/>
      <c r="L329" s="8"/>
      <c r="M329" s="12"/>
      <c r="N329" s="12"/>
      <c r="O329" s="12"/>
      <c r="P329" s="12"/>
      <c r="Q329" s="12"/>
      <c r="R329" s="8"/>
      <c r="S329" s="104"/>
      <c r="U329" s="111"/>
    </row>
    <row r="330" spans="1:21" x14ac:dyDescent="0.2">
      <c r="A330" s="4">
        <v>301</v>
      </c>
      <c r="C330" s="5" t="s">
        <v>103</v>
      </c>
      <c r="E330" s="6"/>
      <c r="G330" s="6"/>
      <c r="I330" s="2"/>
      <c r="K330" s="7">
        <v>2240.29</v>
      </c>
      <c r="L330" s="8" t="s">
        <v>0</v>
      </c>
      <c r="M330" s="20"/>
      <c r="N330" s="12"/>
      <c r="O330" s="12"/>
      <c r="P330" s="12"/>
      <c r="Q330" s="12"/>
      <c r="R330" s="8"/>
      <c r="S330" s="104"/>
      <c r="U330" s="111"/>
    </row>
    <row r="331" spans="1:21" x14ac:dyDescent="0.2">
      <c r="A331" s="4">
        <v>310.2</v>
      </c>
      <c r="C331" s="5" t="s">
        <v>55</v>
      </c>
      <c r="E331" s="6"/>
      <c r="G331" s="6"/>
      <c r="I331" s="2"/>
      <c r="K331" s="7">
        <v>10220199.629999999</v>
      </c>
      <c r="L331" s="8" t="s">
        <v>0</v>
      </c>
      <c r="M331" s="20"/>
      <c r="N331" s="12"/>
      <c r="O331" s="12"/>
      <c r="P331" s="12"/>
      <c r="Q331" s="12"/>
      <c r="R331" s="8"/>
      <c r="S331" s="104"/>
      <c r="U331" s="111"/>
    </row>
    <row r="332" spans="1:21" x14ac:dyDescent="0.2">
      <c r="A332" s="4">
        <v>310.26</v>
      </c>
      <c r="C332" s="3" t="s">
        <v>162</v>
      </c>
      <c r="E332" s="6"/>
      <c r="G332" s="6"/>
      <c r="I332" s="2"/>
      <c r="K332" s="7">
        <v>360851.26</v>
      </c>
      <c r="L332" s="8" t="s">
        <v>0</v>
      </c>
      <c r="M332" s="20"/>
      <c r="N332" s="12"/>
      <c r="O332" s="12"/>
      <c r="P332" s="12"/>
      <c r="Q332" s="12"/>
      <c r="R332" s="8"/>
      <c r="S332" s="104"/>
      <c r="U332" s="111"/>
    </row>
    <row r="333" spans="1:21" x14ac:dyDescent="0.2">
      <c r="A333" s="4">
        <v>317.07</v>
      </c>
      <c r="C333" s="3" t="s">
        <v>163</v>
      </c>
      <c r="E333" s="6"/>
      <c r="G333" s="6"/>
      <c r="I333" s="2"/>
      <c r="K333" s="7">
        <v>11122918.630000005</v>
      </c>
      <c r="L333" s="8" t="s">
        <v>0</v>
      </c>
      <c r="M333" s="20">
        <v>3037955</v>
      </c>
      <c r="N333" s="12"/>
      <c r="O333" s="12"/>
      <c r="P333" s="12"/>
      <c r="Q333" s="12"/>
      <c r="R333" s="8"/>
      <c r="S333" s="104"/>
      <c r="U333" s="111"/>
    </row>
    <row r="334" spans="1:21" x14ac:dyDescent="0.2">
      <c r="A334" s="4">
        <v>317.08</v>
      </c>
      <c r="C334" s="3" t="s">
        <v>164</v>
      </c>
      <c r="E334" s="6"/>
      <c r="G334" s="6"/>
      <c r="I334" s="2"/>
      <c r="K334" s="7">
        <v>49105299.460000001</v>
      </c>
      <c r="L334" s="8" t="s">
        <v>0</v>
      </c>
      <c r="M334" s="20">
        <v>38876592</v>
      </c>
      <c r="N334" s="12"/>
      <c r="O334" s="12"/>
      <c r="P334" s="12"/>
      <c r="Q334" s="12"/>
      <c r="R334" s="8"/>
      <c r="S334" s="104"/>
      <c r="U334" s="111"/>
    </row>
    <row r="335" spans="1:21" x14ac:dyDescent="0.2">
      <c r="A335" s="4">
        <v>330.2</v>
      </c>
      <c r="C335" s="5" t="s">
        <v>56</v>
      </c>
      <c r="E335" s="6"/>
      <c r="G335" s="6"/>
      <c r="I335" s="2"/>
      <c r="K335" s="7">
        <v>6.5</v>
      </c>
      <c r="L335" s="8" t="s">
        <v>0</v>
      </c>
      <c r="M335" s="20"/>
      <c r="N335" s="12"/>
      <c r="O335" s="12"/>
      <c r="P335" s="12"/>
      <c r="Q335" s="12"/>
      <c r="R335" s="8"/>
      <c r="S335" s="104"/>
      <c r="U335" s="111"/>
    </row>
    <row r="336" spans="1:21" x14ac:dyDescent="0.2">
      <c r="A336" s="4">
        <v>337.07</v>
      </c>
      <c r="C336" s="16" t="s">
        <v>165</v>
      </c>
      <c r="E336" s="6"/>
      <c r="G336" s="6"/>
      <c r="I336" s="2"/>
      <c r="K336" s="7">
        <v>289910.63</v>
      </c>
      <c r="L336" s="8" t="s">
        <v>0</v>
      </c>
      <c r="M336" s="20">
        <v>32209</v>
      </c>
      <c r="N336" s="12"/>
      <c r="O336" s="12"/>
      <c r="P336" s="12"/>
      <c r="Q336" s="12"/>
      <c r="R336" s="8"/>
      <c r="S336" s="104"/>
      <c r="U336" s="111"/>
    </row>
    <row r="337" spans="1:21" x14ac:dyDescent="0.2">
      <c r="A337" s="4">
        <v>340.2</v>
      </c>
      <c r="C337" s="5" t="s">
        <v>55</v>
      </c>
      <c r="E337" s="6"/>
      <c r="G337" s="6"/>
      <c r="I337" s="2"/>
      <c r="K337" s="7">
        <v>406526.19999999995</v>
      </c>
      <c r="L337" s="8" t="s">
        <v>0</v>
      </c>
      <c r="M337" s="20"/>
      <c r="N337" s="12"/>
      <c r="O337" s="12"/>
      <c r="P337" s="12"/>
      <c r="Q337" s="12"/>
      <c r="R337" s="8"/>
      <c r="S337" s="104"/>
      <c r="U337" s="111"/>
    </row>
    <row r="338" spans="1:21" x14ac:dyDescent="0.2">
      <c r="A338" s="4">
        <v>347.05</v>
      </c>
      <c r="C338" s="16" t="s">
        <v>166</v>
      </c>
      <c r="E338" s="6"/>
      <c r="G338" s="6"/>
      <c r="I338" s="2"/>
      <c r="K338" s="7">
        <v>15555.48</v>
      </c>
      <c r="L338" s="8" t="s">
        <v>0</v>
      </c>
      <c r="M338" s="20">
        <v>7683</v>
      </c>
      <c r="N338" s="12"/>
      <c r="O338" s="12"/>
      <c r="P338" s="12"/>
      <c r="Q338" s="12"/>
      <c r="R338" s="8"/>
      <c r="S338" s="104"/>
      <c r="U338" s="111"/>
    </row>
    <row r="339" spans="1:21" x14ac:dyDescent="0.2">
      <c r="A339" s="4">
        <v>347.07</v>
      </c>
      <c r="C339" s="16" t="s">
        <v>167</v>
      </c>
      <c r="E339" s="6"/>
      <c r="G339" s="6"/>
      <c r="I339" s="2"/>
      <c r="K339" s="7">
        <v>96428.56</v>
      </c>
      <c r="L339" s="8" t="s">
        <v>0</v>
      </c>
      <c r="M339" s="20">
        <v>20029</v>
      </c>
      <c r="N339" s="12"/>
      <c r="O339" s="12"/>
      <c r="P339" s="12"/>
      <c r="Q339" s="12"/>
      <c r="R339" s="8"/>
      <c r="S339" s="104"/>
      <c r="U339" s="111"/>
    </row>
    <row r="340" spans="1:21" x14ac:dyDescent="0.2">
      <c r="A340" s="4">
        <v>350.2</v>
      </c>
      <c r="C340" s="5" t="s">
        <v>56</v>
      </c>
      <c r="E340" s="6"/>
      <c r="G340" s="6"/>
      <c r="I340" s="2"/>
      <c r="K340" s="7">
        <v>2556362.6899999995</v>
      </c>
      <c r="L340" s="8" t="s">
        <v>0</v>
      </c>
      <c r="M340" s="20"/>
      <c r="N340" s="12"/>
      <c r="O340" s="12"/>
      <c r="P340" s="12"/>
      <c r="Q340" s="12"/>
      <c r="R340" s="8"/>
      <c r="S340" s="104"/>
      <c r="U340" s="111"/>
    </row>
    <row r="341" spans="1:21" x14ac:dyDescent="0.2">
      <c r="A341" s="4">
        <v>359.15</v>
      </c>
      <c r="C341" s="16" t="s">
        <v>168</v>
      </c>
      <c r="E341" s="6"/>
      <c r="G341" s="6"/>
      <c r="I341" s="2"/>
      <c r="K341" s="7">
        <v>76221.279999999999</v>
      </c>
      <c r="L341" s="8" t="s">
        <v>0</v>
      </c>
      <c r="M341" s="20">
        <v>2549</v>
      </c>
      <c r="N341" s="12"/>
      <c r="O341" s="12"/>
      <c r="P341" s="12"/>
      <c r="Q341" s="12"/>
      <c r="R341" s="8"/>
      <c r="S341" s="104"/>
      <c r="U341" s="111"/>
    </row>
    <row r="342" spans="1:21" x14ac:dyDescent="0.2">
      <c r="A342" s="4">
        <v>359.17</v>
      </c>
      <c r="C342" s="16" t="s">
        <v>169</v>
      </c>
      <c r="E342" s="6"/>
      <c r="G342" s="6"/>
      <c r="I342" s="2"/>
      <c r="K342" s="7">
        <v>122340.22999999998</v>
      </c>
      <c r="L342" s="8" t="s">
        <v>0</v>
      </c>
      <c r="M342" s="20">
        <v>47993</v>
      </c>
      <c r="N342" s="12"/>
      <c r="O342" s="12"/>
      <c r="P342" s="12"/>
      <c r="Q342" s="12"/>
      <c r="R342" s="8"/>
      <c r="S342" s="104"/>
      <c r="U342" s="111"/>
    </row>
    <row r="343" spans="1:21" x14ac:dyDescent="0.2">
      <c r="A343" s="4">
        <v>360.2</v>
      </c>
      <c r="C343" s="5" t="s">
        <v>56</v>
      </c>
      <c r="E343" s="6"/>
      <c r="G343" s="6"/>
      <c r="I343" s="2"/>
      <c r="K343" s="7">
        <v>4117062.4100000006</v>
      </c>
      <c r="L343" s="8" t="s">
        <v>0</v>
      </c>
      <c r="M343" s="20"/>
      <c r="N343" s="12"/>
      <c r="O343" s="12"/>
      <c r="P343" s="12"/>
      <c r="Q343" s="12"/>
      <c r="R343" s="8"/>
      <c r="S343" s="104"/>
      <c r="U343" s="111"/>
    </row>
    <row r="344" spans="1:21" x14ac:dyDescent="0.2">
      <c r="A344" s="4">
        <v>374.05</v>
      </c>
      <c r="C344" s="16" t="s">
        <v>170</v>
      </c>
      <c r="E344" s="6"/>
      <c r="G344" s="6"/>
      <c r="I344" s="2"/>
      <c r="K344" s="7">
        <v>129242.11000000002</v>
      </c>
      <c r="L344" s="8" t="s">
        <v>0</v>
      </c>
      <c r="M344" s="20">
        <v>48370</v>
      </c>
      <c r="N344" s="12"/>
      <c r="O344" s="12"/>
      <c r="P344" s="12"/>
      <c r="Q344" s="12"/>
      <c r="R344" s="8"/>
      <c r="S344" s="104"/>
      <c r="U344" s="111"/>
    </row>
    <row r="345" spans="1:21" x14ac:dyDescent="0.2">
      <c r="A345" s="4">
        <v>374.07</v>
      </c>
      <c r="C345" s="3" t="s">
        <v>171</v>
      </c>
      <c r="E345" s="6"/>
      <c r="G345" s="6"/>
      <c r="I345" s="2"/>
      <c r="K345" s="9">
        <v>47995.119999999981</v>
      </c>
      <c r="L345" s="8" t="s">
        <v>0</v>
      </c>
      <c r="M345" s="33">
        <v>13272</v>
      </c>
      <c r="N345" s="12"/>
      <c r="O345" s="12"/>
      <c r="P345" s="12"/>
      <c r="Q345" s="12"/>
      <c r="R345" s="8"/>
      <c r="S345" s="104"/>
      <c r="U345" s="111"/>
    </row>
    <row r="346" spans="1:21" x14ac:dyDescent="0.2">
      <c r="A346" s="4"/>
      <c r="E346" s="6"/>
      <c r="G346" s="6"/>
      <c r="I346" s="2"/>
      <c r="K346" s="7"/>
      <c r="L346" s="8"/>
      <c r="M346" s="12"/>
      <c r="N346" s="12"/>
      <c r="O346" s="12"/>
      <c r="P346" s="12"/>
      <c r="Q346" s="12"/>
      <c r="R346" s="8"/>
      <c r="S346" s="104"/>
      <c r="U346" s="111"/>
    </row>
    <row r="347" spans="1:21" ht="15.75" x14ac:dyDescent="0.25">
      <c r="A347" s="14"/>
      <c r="C347" s="53" t="s">
        <v>57</v>
      </c>
      <c r="I347" s="2"/>
      <c r="K347" s="74">
        <f>+SUBTOTAL(9,K330:K346)</f>
        <v>78669160.480000019</v>
      </c>
      <c r="L347" s="76"/>
      <c r="M347" s="75">
        <f>+SUBTOTAL(9,M330:M346)</f>
        <v>42086652</v>
      </c>
      <c r="N347" s="38"/>
      <c r="O347" s="38"/>
      <c r="P347" s="38"/>
      <c r="Q347" s="38"/>
      <c r="R347" s="76"/>
      <c r="S347" s="104"/>
      <c r="U347" s="111"/>
    </row>
    <row r="348" spans="1:21" s="37" customFormat="1" x14ac:dyDescent="0.2">
      <c r="A348" s="77"/>
      <c r="B348" s="78"/>
      <c r="C348" s="63"/>
      <c r="I348" s="25"/>
      <c r="K348" s="17"/>
      <c r="L348" s="79"/>
      <c r="M348" s="64"/>
      <c r="N348" s="64"/>
      <c r="O348" s="64"/>
      <c r="P348" s="64"/>
      <c r="Q348" s="64"/>
      <c r="R348" s="79"/>
      <c r="S348" s="107"/>
      <c r="U348" s="115"/>
    </row>
    <row r="349" spans="1:21" ht="16.5" thickBot="1" x14ac:dyDescent="0.3">
      <c r="A349" s="14"/>
      <c r="C349" s="53" t="s">
        <v>53</v>
      </c>
      <c r="I349" s="2"/>
      <c r="K349" s="59">
        <f>+SUBTOTAL(9,K16:K348)</f>
        <v>6141760233.9499989</v>
      </c>
      <c r="L349" s="76"/>
      <c r="M349" s="38">
        <f>+SUBTOTAL(9,M16:M348)</f>
        <v>1903271200</v>
      </c>
      <c r="N349" s="38"/>
      <c r="O349" s="38">
        <f>+SUBTOTAL(9,O16:O348)</f>
        <v>5544969624</v>
      </c>
      <c r="P349" s="38"/>
      <c r="Q349" s="38">
        <f>+SUBTOTAL(9,Q16:Q348)</f>
        <v>269049257</v>
      </c>
      <c r="R349" s="76"/>
      <c r="S349" s="104"/>
      <c r="U349" s="111"/>
    </row>
    <row r="350" spans="1:21" ht="16.5" thickTop="1" x14ac:dyDescent="0.25">
      <c r="A350" s="14"/>
      <c r="C350" s="53"/>
      <c r="I350" s="2"/>
      <c r="K350" s="80"/>
      <c r="L350" s="76"/>
      <c r="M350" s="81"/>
      <c r="N350" s="38"/>
      <c r="O350" s="81"/>
      <c r="P350" s="38"/>
      <c r="Q350" s="81"/>
      <c r="R350" s="76"/>
      <c r="S350" s="8"/>
    </row>
    <row r="351" spans="1:21" ht="15.75" x14ac:dyDescent="0.25">
      <c r="A351" s="14"/>
      <c r="C351" s="53"/>
      <c r="I351" s="2"/>
      <c r="K351" s="82"/>
      <c r="L351" s="83"/>
      <c r="M351" s="84"/>
      <c r="N351" s="84"/>
      <c r="O351" s="84"/>
      <c r="P351" s="84"/>
      <c r="Q351" s="84"/>
      <c r="R351" s="76"/>
      <c r="S351" s="8"/>
    </row>
    <row r="352" spans="1:21" x14ac:dyDescent="0.2">
      <c r="A352" s="85"/>
      <c r="B352" s="86" t="s">
        <v>104</v>
      </c>
      <c r="C352" s="5" t="s">
        <v>124</v>
      </c>
      <c r="I352" s="2"/>
      <c r="K352" s="4"/>
      <c r="L352" s="8"/>
      <c r="M352" s="12"/>
      <c r="N352" s="12"/>
      <c r="O352" s="12"/>
      <c r="P352" s="12"/>
      <c r="Q352" s="12"/>
      <c r="R352" s="8"/>
      <c r="S352" s="8"/>
    </row>
    <row r="353" spans="1:21" x14ac:dyDescent="0.2">
      <c r="A353" s="14"/>
      <c r="B353" s="86" t="s">
        <v>123</v>
      </c>
      <c r="C353" s="57" t="s">
        <v>175</v>
      </c>
      <c r="D353" s="14"/>
      <c r="E353" s="14"/>
      <c r="F353" s="14"/>
      <c r="G353" s="14"/>
      <c r="H353" s="14"/>
      <c r="I353" s="2"/>
      <c r="J353" s="57"/>
      <c r="K353" s="87"/>
      <c r="L353" s="8"/>
      <c r="M353" s="12"/>
      <c r="N353" s="12"/>
      <c r="O353" s="12"/>
      <c r="P353" s="12"/>
      <c r="Q353" s="12"/>
      <c r="R353" s="8"/>
      <c r="S353" s="8"/>
      <c r="T353" s="14"/>
      <c r="U353" s="14"/>
    </row>
    <row r="354" spans="1:21" x14ac:dyDescent="0.2">
      <c r="I354" s="2"/>
      <c r="K354" s="87"/>
      <c r="L354" s="8"/>
      <c r="M354" s="12"/>
      <c r="N354" s="12"/>
      <c r="O354" s="12"/>
      <c r="P354" s="12"/>
      <c r="Q354" s="12"/>
      <c r="R354" s="8"/>
      <c r="S354" s="8"/>
    </row>
    <row r="355" spans="1:21" ht="15.75" x14ac:dyDescent="0.25">
      <c r="C355" s="94" t="s">
        <v>176</v>
      </c>
      <c r="D355" s="95"/>
      <c r="E355" s="94" t="s">
        <v>20</v>
      </c>
    </row>
    <row r="356" spans="1:21" x14ac:dyDescent="0.2">
      <c r="C356" s="3" t="s">
        <v>173</v>
      </c>
      <c r="E356" s="96">
        <v>0</v>
      </c>
    </row>
    <row r="357" spans="1:21" x14ac:dyDescent="0.2">
      <c r="C357" s="5" t="s">
        <v>157</v>
      </c>
      <c r="E357" s="96">
        <v>1.79</v>
      </c>
    </row>
    <row r="358" spans="1:21" x14ac:dyDescent="0.2">
      <c r="C358" s="5" t="s">
        <v>174</v>
      </c>
      <c r="E358" s="96">
        <v>1.72</v>
      </c>
    </row>
    <row r="359" spans="1:21" ht="15.75" x14ac:dyDescent="0.25">
      <c r="K359" s="59"/>
      <c r="L359" s="76"/>
      <c r="M359" s="38"/>
      <c r="N359" s="38"/>
      <c r="O359" s="38"/>
      <c r="P359" s="38"/>
      <c r="Q359" s="38"/>
    </row>
    <row r="360" spans="1:21" x14ac:dyDescent="0.2">
      <c r="B360" s="116" t="s">
        <v>259</v>
      </c>
      <c r="C360" s="117" t="s">
        <v>260</v>
      </c>
    </row>
  </sheetData>
  <mergeCells count="4">
    <mergeCell ref="A1:U1"/>
    <mergeCell ref="A2:U2"/>
    <mergeCell ref="A4:U4"/>
    <mergeCell ref="A5:U5"/>
  </mergeCells>
  <phoneticPr fontId="0" type="noConversion"/>
  <printOptions horizontalCentered="1"/>
  <pageMargins left="0.75" right="0.75" top="0.75" bottom="1.1000000000000001" header="0.5" footer="0.75"/>
  <pageSetup scale="44" fitToHeight="0" orientation="landscape" r:id="rId1"/>
  <headerFooter alignWithMargins="0">
    <oddHeader>&amp;R&amp;"Times New Roman,Bold"Case No. 2020-00350
Attachment 1 to Response to DOD-FEA-1 Question No. 3
Page &amp;P of &amp;N
Spanos</oddHeader>
    <oddFooter>&amp;R&amp;"Times New Roman,Bold"Case No. 2020-00350
Attachment 1 to DOD-FEA-1 Question 3
Page &amp;P of &amp;N
Garrett/Spanos</oddFooter>
  </headerFooter>
  <rowBreaks count="5" manualBreakCount="5">
    <brk id="76" max="20" man="1"/>
    <brk id="135" max="20" man="1"/>
    <brk id="196" max="20" man="1"/>
    <brk id="256" max="20" man="1"/>
    <brk id="315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003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FBA5193-958D-4718-B94E-8E5F30381C07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FA94BE23-EA0A-48C4-A857-60F71DA756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DF031-7390-4D41-9F6B-35CF21226956}">
  <ds:schemaRefs/>
</ds:datastoreItem>
</file>

<file path=customXml/itemProps4.xml><?xml version="1.0" encoding="utf-8"?>
<ds:datastoreItem xmlns:ds="http://schemas.openxmlformats.org/officeDocument/2006/customXml" ds:itemID="{CDCE5233-1F8A-4E61-816A-873F4F2C1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3426800-777E-44EA-AAAF-A0FFEF5507BF}">
  <ds:schemaRefs>
    <ds:schemaRef ds:uri="http://schemas.microsoft.com/office/2006/documentManagement/types"/>
    <ds:schemaRef ds:uri="http://schemas.microsoft.com/sharepoint/v3"/>
    <ds:schemaRef ds:uri="http://purl.org/dc/terms/"/>
    <ds:schemaRef ds:uri="http://purl.org/dc/dcmitype/"/>
    <ds:schemaRef ds:uri="54fcda00-7b58-44a7-b108-8bd10a8a08b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Electric-06302020-Rpt</vt:lpstr>
      <vt:lpstr>'LGE Electric-06302020-Rpt'!Print_Area</vt:lpstr>
      <vt:lpstr>'LGE Electric-06302020-Rpt'!Print_Titles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2021-01-15T04:59:23Z</dcterms:created>
  <dcterms:modified xsi:type="dcterms:W3CDTF">2021-01-15T17:31:51Z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2021-01-15T05:00:18Z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9bc6e6d8-5f37-4d5a-90d6-799fdbbbbfe1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