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20 Cases/20.20 KU - LG&amp;E/Watkins Responses to DRs/"/>
    </mc:Choice>
  </mc:AlternateContent>
  <xr:revisionPtr revIDLastSave="0" documentId="8_{7F401241-8592-4AEA-82D4-41213DB5339F}" xr6:coauthVersionLast="46" xr6:coauthVersionMax="46" xr10:uidLastSave="{00000000-0000-0000-0000-000000000000}"/>
  <bookViews>
    <workbookView xWindow="-110" yWindow="-110" windowWidth="19420" windowHeight="10420" xr2:uid="{9966DB34-15F2-4DC5-86EE-29B7F3852E35}"/>
  </bookViews>
  <sheets>
    <sheet name="i" sheetId="1" r:id="rId1"/>
    <sheet name="ii" sheetId="3" r:id="rId2"/>
    <sheet name="iii" sheetId="2" r:id="rId3"/>
    <sheet name="iv" sheetId="4" r:id="rId4"/>
    <sheet name="v" sheetId="5" r:id="rId5"/>
    <sheet name="vi" sheetId="6" r:id="rId6"/>
    <sheet name="vii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5" l="1"/>
  <c r="K32" i="5" s="1"/>
  <c r="S39" i="1"/>
  <c r="L40" i="1" s="1"/>
  <c r="S42" i="1"/>
  <c r="L43" i="1" s="1"/>
  <c r="S36" i="1"/>
  <c r="M37" i="1" s="1"/>
  <c r="S33" i="1"/>
  <c r="O34" i="1" s="1"/>
  <c r="S30" i="1"/>
  <c r="Q31" i="1" s="1"/>
  <c r="L32" i="5" l="1"/>
  <c r="E32" i="5"/>
  <c r="M32" i="5"/>
  <c r="I32" i="5"/>
  <c r="D32" i="5"/>
  <c r="F32" i="5"/>
  <c r="N32" i="5"/>
  <c r="J32" i="5"/>
  <c r="G32" i="5"/>
  <c r="O32" i="5"/>
  <c r="H32" i="5"/>
  <c r="P32" i="5"/>
  <c r="Q32" i="5"/>
  <c r="R32" i="5"/>
  <c r="C32" i="5"/>
  <c r="F37" i="1"/>
  <c r="E40" i="1"/>
  <c r="M43" i="1"/>
  <c r="N37" i="1"/>
  <c r="H34" i="1"/>
  <c r="M40" i="1"/>
  <c r="P34" i="1"/>
  <c r="E43" i="1"/>
  <c r="I34" i="1"/>
  <c r="Q34" i="1"/>
  <c r="G37" i="1"/>
  <c r="O37" i="1"/>
  <c r="F40" i="1"/>
  <c r="N40" i="1"/>
  <c r="F43" i="1"/>
  <c r="N43" i="1"/>
  <c r="J34" i="1"/>
  <c r="R34" i="1"/>
  <c r="H37" i="1"/>
  <c r="P37" i="1"/>
  <c r="G40" i="1"/>
  <c r="O40" i="1"/>
  <c r="G43" i="1"/>
  <c r="O43" i="1"/>
  <c r="I37" i="1"/>
  <c r="Q37" i="1"/>
  <c r="H40" i="1"/>
  <c r="P40" i="1"/>
  <c r="H43" i="1"/>
  <c r="P43" i="1"/>
  <c r="J37" i="1"/>
  <c r="R37" i="1"/>
  <c r="I40" i="1"/>
  <c r="Q40" i="1"/>
  <c r="I43" i="1"/>
  <c r="Q43" i="1"/>
  <c r="J40" i="1"/>
  <c r="R40" i="1"/>
  <c r="J43" i="1"/>
  <c r="R43" i="1"/>
  <c r="K34" i="1"/>
  <c r="D34" i="1"/>
  <c r="M34" i="1"/>
  <c r="K37" i="1"/>
  <c r="F34" i="1"/>
  <c r="N34" i="1"/>
  <c r="D37" i="1"/>
  <c r="L37" i="1"/>
  <c r="C40" i="1"/>
  <c r="K40" i="1"/>
  <c r="C43" i="1"/>
  <c r="K43" i="1"/>
  <c r="C34" i="1"/>
  <c r="L34" i="1"/>
  <c r="E34" i="1"/>
  <c r="C37" i="1"/>
  <c r="G34" i="1"/>
  <c r="E37" i="1"/>
  <c r="D40" i="1"/>
  <c r="D43" i="1"/>
  <c r="J31" i="1"/>
  <c r="C31" i="1"/>
  <c r="M31" i="1"/>
  <c r="R31" i="1"/>
  <c r="K31" i="1"/>
  <c r="L31" i="1"/>
  <c r="N31" i="1"/>
  <c r="O31" i="1"/>
  <c r="H31" i="1"/>
  <c r="P31" i="1"/>
  <c r="D31" i="1"/>
  <c r="E31" i="1"/>
  <c r="F31" i="1"/>
  <c r="G31" i="1"/>
  <c r="I31" i="1"/>
  <c r="S21" i="2"/>
  <c r="S17" i="2"/>
  <c r="S13" i="2"/>
  <c r="M14" i="2" s="1"/>
  <c r="S9" i="2"/>
  <c r="M10" i="2" s="1"/>
  <c r="S5" i="2"/>
  <c r="M6" i="2" s="1"/>
  <c r="S25" i="2"/>
  <c r="R26" i="2" s="1"/>
  <c r="S32" i="5" l="1"/>
  <c r="G6" i="2"/>
  <c r="O6" i="2"/>
  <c r="G10" i="2"/>
  <c r="O10" i="2"/>
  <c r="G14" i="2"/>
  <c r="O14" i="2"/>
  <c r="H6" i="2"/>
  <c r="P6" i="2"/>
  <c r="H10" i="2"/>
  <c r="P10" i="2"/>
  <c r="H14" i="2"/>
  <c r="P14" i="2"/>
  <c r="F10" i="2"/>
  <c r="N14" i="2"/>
  <c r="I6" i="2"/>
  <c r="Q6" i="2"/>
  <c r="I10" i="2"/>
  <c r="Q10" i="2"/>
  <c r="I14" i="2"/>
  <c r="Q14" i="2"/>
  <c r="F6" i="2"/>
  <c r="N6" i="2"/>
  <c r="N10" i="2"/>
  <c r="F14" i="2"/>
  <c r="R14" i="2"/>
  <c r="Q18" i="2"/>
  <c r="I18" i="2"/>
  <c r="P18" i="2"/>
  <c r="H18" i="2"/>
  <c r="F18" i="2"/>
  <c r="L18" i="2"/>
  <c r="O18" i="2"/>
  <c r="G18" i="2"/>
  <c r="N18" i="2"/>
  <c r="R18" i="2"/>
  <c r="C18" i="2"/>
  <c r="M18" i="2"/>
  <c r="E18" i="2"/>
  <c r="D18" i="2"/>
  <c r="K18" i="2"/>
  <c r="J18" i="2"/>
  <c r="J6" i="2"/>
  <c r="J10" i="2"/>
  <c r="J14" i="2"/>
  <c r="C6" i="2"/>
  <c r="K6" i="2"/>
  <c r="C10" i="2"/>
  <c r="K10" i="2"/>
  <c r="C14" i="2"/>
  <c r="K14" i="2"/>
  <c r="Q22" i="2"/>
  <c r="I22" i="2"/>
  <c r="R22" i="2"/>
  <c r="P22" i="2"/>
  <c r="H22" i="2"/>
  <c r="F22" i="2"/>
  <c r="C22" i="2"/>
  <c r="J22" i="2"/>
  <c r="O22" i="2"/>
  <c r="G22" i="2"/>
  <c r="N22" i="2"/>
  <c r="D22" i="2"/>
  <c r="K22" i="2"/>
  <c r="M22" i="2"/>
  <c r="E22" i="2"/>
  <c r="L22" i="2"/>
  <c r="R6" i="2"/>
  <c r="R10" i="2"/>
  <c r="D6" i="2"/>
  <c r="L6" i="2"/>
  <c r="D10" i="2"/>
  <c r="L10" i="2"/>
  <c r="D14" i="2"/>
  <c r="L14" i="2"/>
  <c r="E6" i="2"/>
  <c r="E10" i="2"/>
  <c r="E14" i="2"/>
  <c r="S43" i="1"/>
  <c r="S40" i="1"/>
  <c r="S34" i="1"/>
  <c r="S37" i="1"/>
  <c r="S31" i="1"/>
  <c r="K26" i="2"/>
  <c r="C26" i="2"/>
  <c r="F26" i="2"/>
  <c r="M26" i="2"/>
  <c r="O26" i="2"/>
  <c r="D26" i="2"/>
  <c r="E26" i="2"/>
  <c r="G26" i="2"/>
  <c r="H26" i="2"/>
  <c r="P26" i="2"/>
  <c r="L26" i="2"/>
  <c r="N26" i="2"/>
  <c r="I26" i="2"/>
  <c r="Q26" i="2"/>
  <c r="J26" i="2"/>
  <c r="S20" i="3" l="1"/>
  <c r="R21" i="3" s="1"/>
  <c r="C21" i="3" l="1"/>
  <c r="K21" i="3"/>
  <c r="D21" i="3"/>
  <c r="L21" i="3"/>
  <c r="M21" i="3"/>
  <c r="F21" i="3"/>
  <c r="N21" i="3"/>
  <c r="E21" i="3"/>
  <c r="G21" i="3"/>
  <c r="O21" i="3"/>
  <c r="P21" i="3"/>
  <c r="H21" i="3"/>
  <c r="I21" i="3"/>
  <c r="Q21" i="3"/>
  <c r="J21" i="3"/>
  <c r="S21" i="3" l="1"/>
  <c r="S16" i="3"/>
  <c r="R17" i="3" s="1"/>
  <c r="K17" i="3" l="1"/>
  <c r="C17" i="3"/>
  <c r="L17" i="3"/>
  <c r="D17" i="3"/>
  <c r="E17" i="3"/>
  <c r="M17" i="3"/>
  <c r="F17" i="3"/>
  <c r="N17" i="3"/>
  <c r="G17" i="3"/>
  <c r="O17" i="3"/>
  <c r="H17" i="3"/>
  <c r="P17" i="3"/>
  <c r="I17" i="3"/>
  <c r="Q17" i="3"/>
  <c r="J17" i="3"/>
  <c r="S17" i="3" l="1"/>
  <c r="S12" i="3"/>
  <c r="R13" i="3" s="1"/>
  <c r="K13" i="3" l="1"/>
  <c r="D13" i="3"/>
  <c r="L13" i="3"/>
  <c r="C13" i="3"/>
  <c r="E13" i="3"/>
  <c r="M13" i="3"/>
  <c r="F13" i="3"/>
  <c r="N13" i="3"/>
  <c r="G13" i="3"/>
  <c r="O13" i="3"/>
  <c r="H13" i="3"/>
  <c r="P13" i="3"/>
  <c r="I13" i="3"/>
  <c r="Q13" i="3"/>
  <c r="J13" i="3"/>
  <c r="S13" i="3" l="1"/>
  <c r="S8" i="3" l="1"/>
  <c r="R9" i="3" s="1"/>
  <c r="K9" i="3" l="1"/>
  <c r="D9" i="3"/>
  <c r="L9" i="3"/>
  <c r="E9" i="3"/>
  <c r="M9" i="3"/>
  <c r="C9" i="3"/>
  <c r="F9" i="3"/>
  <c r="G9" i="3"/>
  <c r="H9" i="3"/>
  <c r="P9" i="3"/>
  <c r="J9" i="3"/>
  <c r="N9" i="3"/>
  <c r="O9" i="3"/>
  <c r="I9" i="3"/>
  <c r="Q9" i="3"/>
  <c r="S9" i="3" l="1"/>
  <c r="S4" i="3"/>
  <c r="R5" i="3" s="1"/>
  <c r="C5" i="3" l="1"/>
  <c r="L5" i="3"/>
  <c r="G5" i="3"/>
  <c r="D5" i="3"/>
  <c r="E5" i="3"/>
  <c r="K5" i="3"/>
  <c r="M5" i="3"/>
  <c r="O5" i="3"/>
  <c r="F5" i="3"/>
  <c r="N5" i="3"/>
  <c r="H5" i="3"/>
  <c r="P5" i="3"/>
  <c r="I5" i="3"/>
  <c r="Q5" i="3"/>
  <c r="J5" i="3"/>
  <c r="S5" i="3" l="1"/>
  <c r="S25" i="3"/>
  <c r="O26" i="3" s="1"/>
  <c r="J26" i="3" l="1"/>
  <c r="C26" i="3"/>
  <c r="K26" i="3"/>
  <c r="D26" i="3"/>
  <c r="E26" i="3"/>
  <c r="M26" i="3"/>
  <c r="H26" i="3"/>
  <c r="Q26" i="3"/>
  <c r="R26" i="3"/>
  <c r="N26" i="3"/>
  <c r="P26" i="3"/>
  <c r="I26" i="3"/>
  <c r="L26" i="3"/>
  <c r="F26" i="3"/>
  <c r="G26" i="3"/>
  <c r="S26" i="3" l="1"/>
  <c r="S13" i="7" l="1"/>
  <c r="S12" i="7"/>
  <c r="S11" i="7"/>
  <c r="S10" i="7"/>
  <c r="S9" i="7"/>
  <c r="S8" i="7"/>
  <c r="T11" i="6" l="1"/>
  <c r="R12" i="6" s="1"/>
  <c r="L12" i="6" l="1"/>
  <c r="M12" i="6"/>
  <c r="C12" i="6"/>
  <c r="N12" i="6"/>
  <c r="E12" i="6"/>
  <c r="F12" i="6"/>
  <c r="I12" i="6"/>
  <c r="K12" i="6"/>
  <c r="D12" i="6"/>
  <c r="Q12" i="6"/>
  <c r="O12" i="6"/>
  <c r="G12" i="6"/>
  <c r="H12" i="6"/>
  <c r="P12" i="6"/>
  <c r="J12" i="6"/>
  <c r="T12" i="6" l="1"/>
  <c r="S21" i="5" l="1"/>
  <c r="R22" i="5" s="1"/>
  <c r="F22" i="5" l="1"/>
  <c r="G22" i="5"/>
  <c r="H22" i="5"/>
  <c r="I22" i="5"/>
  <c r="K22" i="5"/>
  <c r="L22" i="5"/>
  <c r="J22" i="5"/>
  <c r="C22" i="5"/>
  <c r="D22" i="5"/>
  <c r="E22" i="5"/>
  <c r="M22" i="5"/>
  <c r="N22" i="5"/>
  <c r="O22" i="5"/>
  <c r="P22" i="5"/>
  <c r="Q22" i="5"/>
  <c r="S22" i="5" l="1"/>
  <c r="S17" i="5"/>
  <c r="R18" i="5" s="1"/>
  <c r="G18" i="5" l="1"/>
  <c r="P18" i="5"/>
  <c r="H18" i="5"/>
  <c r="I18" i="5"/>
  <c r="D18" i="5"/>
  <c r="K18" i="5"/>
  <c r="C18" i="5"/>
  <c r="L18" i="5"/>
  <c r="M18" i="5"/>
  <c r="E18" i="5"/>
  <c r="N18" i="5"/>
  <c r="F18" i="5"/>
  <c r="O18" i="5"/>
  <c r="Q18" i="5"/>
  <c r="J18" i="5"/>
  <c r="S18" i="5" l="1"/>
  <c r="S13" i="5"/>
  <c r="R14" i="5" s="1"/>
  <c r="D14" i="5" l="1"/>
  <c r="F14" i="5"/>
  <c r="L14" i="5"/>
  <c r="E14" i="5"/>
  <c r="M14" i="5"/>
  <c r="K14" i="5"/>
  <c r="N14" i="5"/>
  <c r="C14" i="5"/>
  <c r="O14" i="5"/>
  <c r="P14" i="5"/>
  <c r="G14" i="5"/>
  <c r="H14" i="5"/>
  <c r="I14" i="5"/>
  <c r="Q14" i="5"/>
  <c r="J14" i="5"/>
  <c r="S14" i="5" l="1"/>
  <c r="S9" i="5"/>
  <c r="P10" i="5" s="1"/>
  <c r="R10" i="5" l="1"/>
  <c r="D10" i="5"/>
  <c r="L10" i="5"/>
  <c r="I10" i="5"/>
  <c r="J10" i="5"/>
  <c r="K10" i="5"/>
  <c r="F10" i="5"/>
  <c r="O10" i="5"/>
  <c r="Q10" i="5"/>
  <c r="C10" i="5"/>
  <c r="E10" i="5"/>
  <c r="M10" i="5"/>
  <c r="N10" i="5"/>
  <c r="G10" i="5"/>
  <c r="H10" i="5"/>
  <c r="S10" i="5" l="1"/>
  <c r="S5" i="5"/>
  <c r="R6" i="5" s="1"/>
  <c r="I6" i="5" l="1"/>
  <c r="Q6" i="5"/>
  <c r="C6" i="5"/>
  <c r="K6" i="5"/>
  <c r="D6" i="5"/>
  <c r="L6" i="5"/>
  <c r="E6" i="5"/>
  <c r="J6" i="5"/>
  <c r="S6" i="5" s="1"/>
  <c r="N6" i="5"/>
  <c r="G6" i="5"/>
  <c r="O6" i="5"/>
  <c r="M6" i="5"/>
  <c r="F6" i="5"/>
  <c r="H6" i="5"/>
  <c r="P6" i="5"/>
  <c r="S28" i="5" l="1"/>
  <c r="O29" i="5" s="1"/>
  <c r="L29" i="5" l="1"/>
  <c r="H29" i="5"/>
  <c r="Q29" i="5"/>
  <c r="R29" i="5"/>
  <c r="C29" i="5"/>
  <c r="D29" i="5"/>
  <c r="E29" i="5"/>
  <c r="M29" i="5"/>
  <c r="P29" i="5"/>
  <c r="I29" i="5"/>
  <c r="J29" i="5"/>
  <c r="K29" i="5"/>
  <c r="F29" i="5"/>
  <c r="N29" i="5"/>
  <c r="G29" i="5"/>
  <c r="S29" i="5" l="1"/>
  <c r="S21" i="4" l="1"/>
  <c r="R22" i="4" s="1"/>
  <c r="D22" i="4" l="1"/>
  <c r="L22" i="4"/>
  <c r="E22" i="4"/>
  <c r="M22" i="4"/>
  <c r="N22" i="4"/>
  <c r="F22" i="4"/>
  <c r="G22" i="4"/>
  <c r="O22" i="4"/>
  <c r="K22" i="4"/>
  <c r="H22" i="4"/>
  <c r="P22" i="4"/>
  <c r="C22" i="4"/>
  <c r="I22" i="4"/>
  <c r="Q22" i="4"/>
  <c r="J22" i="4"/>
  <c r="S22" i="4" l="1"/>
  <c r="S17" i="4"/>
  <c r="P18" i="4" s="1"/>
  <c r="J18" i="4" l="1"/>
  <c r="R18" i="4"/>
  <c r="C18" i="4"/>
  <c r="K18" i="4"/>
  <c r="D18" i="4"/>
  <c r="L18" i="4"/>
  <c r="I18" i="4"/>
  <c r="Q18" i="4"/>
  <c r="S18" i="4" s="1"/>
  <c r="E18" i="4"/>
  <c r="M18" i="4"/>
  <c r="F18" i="4"/>
  <c r="N18" i="4"/>
  <c r="G18" i="4"/>
  <c r="O18" i="4"/>
  <c r="H18" i="4"/>
  <c r="S13" i="4" l="1"/>
  <c r="Q14" i="4" s="1"/>
  <c r="J14" i="4" l="1"/>
  <c r="D14" i="4"/>
  <c r="C14" i="4"/>
  <c r="K14" i="4"/>
  <c r="E14" i="4"/>
  <c r="F14" i="4"/>
  <c r="G14" i="4"/>
  <c r="H14" i="4"/>
  <c r="P14" i="4"/>
  <c r="R14" i="4"/>
  <c r="L14" i="4"/>
  <c r="M14" i="4"/>
  <c r="N14" i="4"/>
  <c r="O14" i="4"/>
  <c r="I14" i="4"/>
  <c r="S14" i="4" l="1"/>
  <c r="S9" i="4"/>
  <c r="R10" i="4" s="1"/>
  <c r="N10" i="4" l="1"/>
  <c r="D10" i="4"/>
  <c r="F10" i="4"/>
  <c r="K10" i="4"/>
  <c r="E10" i="4"/>
  <c r="G10" i="4"/>
  <c r="H10" i="4"/>
  <c r="L10" i="4"/>
  <c r="C10" i="4"/>
  <c r="M10" i="4"/>
  <c r="O10" i="4"/>
  <c r="P10" i="4"/>
  <c r="I10" i="4"/>
  <c r="Q10" i="4"/>
  <c r="J10" i="4"/>
  <c r="S10" i="4" l="1"/>
  <c r="S5" i="4"/>
  <c r="R6" i="4" s="1"/>
  <c r="D6" i="4" l="1"/>
  <c r="I6" i="4"/>
  <c r="C6" i="4"/>
  <c r="M6" i="4"/>
  <c r="O6" i="4"/>
  <c r="H6" i="4"/>
  <c r="K6" i="4"/>
  <c r="L6" i="4"/>
  <c r="E6" i="4"/>
  <c r="N6" i="4"/>
  <c r="F6" i="4"/>
  <c r="G6" i="4"/>
  <c r="P6" i="4"/>
  <c r="Q6" i="4"/>
  <c r="J6" i="4"/>
  <c r="S26" i="4"/>
  <c r="K27" i="4" s="1"/>
  <c r="S6" i="4" l="1"/>
  <c r="L27" i="4"/>
  <c r="O27" i="4"/>
  <c r="D27" i="4"/>
  <c r="M27" i="4"/>
  <c r="N27" i="4"/>
  <c r="H27" i="4"/>
  <c r="P27" i="4"/>
  <c r="E27" i="4"/>
  <c r="F27" i="4"/>
  <c r="G27" i="4"/>
  <c r="I27" i="4"/>
  <c r="Q27" i="4"/>
  <c r="J27" i="4"/>
  <c r="R27" i="4"/>
  <c r="C27" i="4"/>
  <c r="S27" i="4" l="1"/>
</calcChain>
</file>

<file path=xl/sharedStrings.xml><?xml version="1.0" encoding="utf-8"?>
<sst xmlns="http://schemas.openxmlformats.org/spreadsheetml/2006/main" count="294" uniqueCount="96">
  <si>
    <t>Scenario</t>
  </si>
  <si>
    <t>Prob of Dispatch - Historic - Pro Rata - Prim 100% Demand</t>
  </si>
  <si>
    <t>Prob of Dispatch - Historic - Market Based - Prim 100% Demand</t>
  </si>
  <si>
    <t>Prob Dispatch - Forecasted - Pro Rata - Prim 100 % Demand</t>
  </si>
  <si>
    <t>Prob Dispatch - Forecasted - Market Based - Prim 100 % Demand</t>
  </si>
  <si>
    <t xml:space="preserve">BIP - Prim 100% Demand </t>
  </si>
  <si>
    <t>Residential (RS)</t>
  </si>
  <si>
    <t>General Service</t>
  </si>
  <si>
    <t>All Electric Schools (AES)</t>
  </si>
  <si>
    <t>Power Service-Secondary (PS-Sec)</t>
  </si>
  <si>
    <t>Power Service-Primary (PS-Pri)</t>
  </si>
  <si>
    <t>Time of Day-Secondary (TOD-Sec)</t>
  </si>
  <si>
    <t>Time of Day-Primary (TOD-Pri)</t>
  </si>
  <si>
    <t>Retail Transmission (RTS)</t>
  </si>
  <si>
    <t>Fluctuating Load Service (FLS)</t>
  </si>
  <si>
    <t>Outdoor Lighting (LS &amp; RLS)</t>
  </si>
  <si>
    <t>Lighting Energy (LE)</t>
  </si>
  <si>
    <t>Traffic Energy</t>
  </si>
  <si>
    <t>Outdoor Sports Lighting (OSL)</t>
  </si>
  <si>
    <t>Electric Vehicle Charging (EV)</t>
  </si>
  <si>
    <t>Solar Share (SSP)</t>
  </si>
  <si>
    <t>Business Solar (BS)</t>
  </si>
  <si>
    <t>Prob Dispatch - Historic - Pro Rata - Gross Plant</t>
  </si>
  <si>
    <t>PDisp Gplant</t>
  </si>
  <si>
    <t>Prob Dispatch - Historic - Pro Rata - Depr. Reserve</t>
  </si>
  <si>
    <t>PDisp DRes</t>
  </si>
  <si>
    <t>Prob Dispatch - Historic - Pro Rata - Depr. Expense</t>
  </si>
  <si>
    <t>PDisp DExp</t>
  </si>
  <si>
    <t>Prob Dispatch - Historic - Mkt Based - Gross Plant</t>
  </si>
  <si>
    <t>Prob Dispatch - Historic - Mkt Based - Depr. Reserve</t>
  </si>
  <si>
    <t>Prob Dispatch - Historic - Mkt Based - Depr. Expense</t>
  </si>
  <si>
    <t>Prob Dispatch - Forecasted - Pro Rata - Gross Plant</t>
  </si>
  <si>
    <t>Prob Dispatch - Forecasted - Pro Rata - Depr. Reserve</t>
  </si>
  <si>
    <t>Prob Dispatch - Forecasted - Pro Rata - Depr. Expense</t>
  </si>
  <si>
    <t>Prob Dispatch - Forecasted - Mkt Based - Gross Plant</t>
  </si>
  <si>
    <t>Prob Dispatch - Forecasted - Mkt Based - Depr. Reserve</t>
  </si>
  <si>
    <t>Prob Dispatch - Forecasted - Mkt Based - Depr. Expense</t>
  </si>
  <si>
    <t>BIP Allocator</t>
  </si>
  <si>
    <t>BIP</t>
  </si>
  <si>
    <t>Gross Plant Production LOLP Demand Allocator</t>
  </si>
  <si>
    <t>GPLOLPDA</t>
  </si>
  <si>
    <t>i. Production Class Capacity Cost Allocation Factors</t>
  </si>
  <si>
    <t>Net Production LOLP Demand Allocator</t>
  </si>
  <si>
    <t>Rate Base Production LOLP Demand Allocator</t>
  </si>
  <si>
    <t>NPLOLPDA</t>
  </si>
  <si>
    <t>RBLOLPDA</t>
  </si>
  <si>
    <t>Production Depreciation LOLP Demand Allocator</t>
  </si>
  <si>
    <t>PDEPLOLPDA</t>
  </si>
  <si>
    <t>ii. Class Energy Cost Allocation Factors</t>
  </si>
  <si>
    <t>Energy Usage by Class</t>
  </si>
  <si>
    <t>E01</t>
  </si>
  <si>
    <t>Energy (Loss Adjusted)(at Source)</t>
  </si>
  <si>
    <t>Total</t>
  </si>
  <si>
    <t>Maximum Class Non-Coincident Peak Demands (Transmission)</t>
  </si>
  <si>
    <t>NCPT</t>
  </si>
  <si>
    <t>% of Total</t>
  </si>
  <si>
    <t>v. Class Primary Allocation Factors</t>
  </si>
  <si>
    <t>vi. Class Secondary Distribution Allocation Factors</t>
  </si>
  <si>
    <t>vii. Customer Allocation Factors</t>
  </si>
  <si>
    <t>iv. Class Transmission Capacity Cost Allocation Factors</t>
  </si>
  <si>
    <t>Maximum Class Non-Coincident Peak Demands (Primary)</t>
  </si>
  <si>
    <t>NCPP</t>
  </si>
  <si>
    <t>Seelye's LOLP</t>
  </si>
  <si>
    <t>Sum of the Individual Customer Demands (Secondary)</t>
  </si>
  <si>
    <t>SICD</t>
  </si>
  <si>
    <t>Primary Distribution Plant -- Average Number of Customers</t>
  </si>
  <si>
    <t>C08</t>
  </si>
  <si>
    <t>Customer Services -- Weighted cost of Services</t>
  </si>
  <si>
    <t>C02</t>
  </si>
  <si>
    <t>Meter Costs -- Weighted Cost of Meters</t>
  </si>
  <si>
    <t>C03</t>
  </si>
  <si>
    <t>Lighting Systems -- Lighting Customers</t>
  </si>
  <si>
    <t>C04</t>
  </si>
  <si>
    <t>Meter Reading and Billing -- Weighted Cost</t>
  </si>
  <si>
    <t>C05</t>
  </si>
  <si>
    <t>Marketing/Economic Development</t>
  </si>
  <si>
    <t>C06</t>
  </si>
  <si>
    <t>Energy (at the Meter)</t>
  </si>
  <si>
    <t>% Total</t>
  </si>
  <si>
    <t>iii. Production Energy Cost Allocation Factors</t>
  </si>
  <si>
    <t>LOLP Demand Allocator</t>
  </si>
  <si>
    <t>Prob of Dispatch - Historic - Pro Rata</t>
  </si>
  <si>
    <t xml:space="preserve">Prob of Dispatch - Historic - Market Based </t>
  </si>
  <si>
    <t>Prob Dispatch - Forecasted - Pro Rata</t>
  </si>
  <si>
    <t xml:space="preserve">Prob Dispatch - Forecasted - Market Based </t>
  </si>
  <si>
    <t xml:space="preserve">Prob of Dispatch - Historic - Pro Rata </t>
  </si>
  <si>
    <t>Prob Dispatch - Forecasted - Market Based</t>
  </si>
  <si>
    <t xml:space="preserve">BIP </t>
  </si>
  <si>
    <t>Prob of Dispatch - Historic - Market Based</t>
  </si>
  <si>
    <t xml:space="preserve">Prob Dispatch - Forecasted - Pro Rata </t>
  </si>
  <si>
    <t xml:space="preserve"> @ Gen</t>
  </si>
  <si>
    <t>Primary Customers</t>
  </si>
  <si>
    <t>All Scenarios the same as Seelye.  See below.</t>
  </si>
  <si>
    <t>Poles &amp; OH Lines (63.99% Customer)</t>
  </si>
  <si>
    <t>UG Conduit &amp; Lines (74.88% Customer)</t>
  </si>
  <si>
    <t>Transformers (45.38% Customer)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</si>
</sst>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0" fillId="0" borderId="1" xfId="0" applyFont="1" applyBorder="1"/>
    <xf numFmtId="0" fontId="0" fillId="0" borderId="0" xfId="0" applyFont="1"/>
    <xf numFmtId="9" fontId="0" fillId="0" borderId="0" xfId="2" applyFont="1"/>
    <xf numFmtId="10" fontId="0" fillId="0" borderId="0" xfId="2" applyNumberFormat="1" applyFont="1"/>
    <xf numFmtId="164" fontId="0" fillId="0" borderId="0" xfId="2" applyNumberFormat="1" applyFont="1"/>
    <xf numFmtId="164" fontId="0" fillId="0" borderId="1" xfId="2" applyNumberFormat="1" applyFont="1" applyBorder="1"/>
    <xf numFmtId="10" fontId="0" fillId="0" borderId="1" xfId="2" applyNumberFormat="1" applyFont="1" applyBorder="1"/>
    <xf numFmtId="0" fontId="2" fillId="2" borderId="0" xfId="0" applyFont="1" applyFill="1"/>
    <xf numFmtId="43" fontId="0" fillId="0" borderId="0" xfId="1" applyNumberFormat="1" applyFont="1"/>
    <xf numFmtId="165" fontId="0" fillId="0" borderId="0" xfId="1" applyNumberFormat="1" applyFont="1"/>
    <xf numFmtId="9" fontId="0" fillId="0" borderId="0" xfId="2" applyNumberFormat="1" applyFont="1"/>
    <xf numFmtId="165" fontId="0" fillId="0" borderId="0" xfId="0" applyNumberFormat="1"/>
    <xf numFmtId="9" fontId="0" fillId="0" borderId="1" xfId="2" applyFont="1" applyBorder="1"/>
    <xf numFmtId="165" fontId="3" fillId="0" borderId="0" xfId="1" applyNumberFormat="1" applyFont="1" applyFill="1"/>
    <xf numFmtId="166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FFCE8-5831-4361-8A47-462579DC09C5}">
  <dimension ref="A1:S43"/>
  <sheetViews>
    <sheetView tabSelected="1" workbookViewId="0">
      <pane ySplit="3" topLeftCell="A4" activePane="bottomLeft" state="frozen"/>
      <selection pane="bottomLeft" activeCell="A7" sqref="A7"/>
    </sheetView>
  </sheetViews>
  <sheetFormatPr defaultColWidth="9.54296875" defaultRowHeight="14.5" x14ac:dyDescent="0.35"/>
  <cols>
    <col min="1" max="1" width="58.7265625" bestFit="1" customWidth="1"/>
    <col min="2" max="2" width="12.26953125" bestFit="1" customWidth="1"/>
    <col min="3" max="3" width="11.54296875" customWidth="1"/>
    <col min="4" max="4" width="11.90625" customWidth="1"/>
    <col min="5" max="5" width="12.81640625" customWidth="1"/>
    <col min="6" max="6" width="16.54296875" customWidth="1"/>
    <col min="7" max="7" width="18.81640625" customWidth="1"/>
    <col min="8" max="8" width="18.6328125" customWidth="1"/>
    <col min="9" max="9" width="16.90625" customWidth="1"/>
    <col min="10" max="10" width="17.36328125" customWidth="1"/>
    <col min="11" max="11" width="18.08984375" customWidth="1"/>
    <col min="12" max="12" width="17.453125" customWidth="1"/>
    <col min="13" max="13" width="13.6328125" customWidth="1"/>
    <col min="14" max="14" width="10.7265625" customWidth="1"/>
    <col min="15" max="16" width="15" customWidth="1"/>
    <col min="17" max="17" width="11.90625" customWidth="1"/>
    <col min="18" max="18" width="13.36328125" customWidth="1"/>
    <col min="19" max="19" width="13.54296875" bestFit="1" customWidth="1"/>
  </cols>
  <sheetData>
    <row r="1" spans="1:19" x14ac:dyDescent="0.35">
      <c r="A1" s="13" t="s">
        <v>41</v>
      </c>
    </row>
    <row r="3" spans="1:19" s="27" customFormat="1" ht="29.5" customHeight="1" x14ac:dyDescent="0.35">
      <c r="A3" s="21" t="s">
        <v>0</v>
      </c>
      <c r="B3" s="21"/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7" t="s">
        <v>52</v>
      </c>
    </row>
    <row r="4" spans="1:19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x14ac:dyDescent="0.35">
      <c r="A5" s="1" t="s">
        <v>81</v>
      </c>
      <c r="S5" s="10"/>
    </row>
    <row r="6" spans="1:19" x14ac:dyDescent="0.35">
      <c r="A6" s="7" t="s">
        <v>22</v>
      </c>
      <c r="B6" s="7" t="s">
        <v>23</v>
      </c>
      <c r="C6" s="10">
        <v>0.35164299999999998</v>
      </c>
      <c r="D6" s="10">
        <v>9.9735000000000004E-2</v>
      </c>
      <c r="E6" s="10">
        <v>7.4780999999999997E-3</v>
      </c>
      <c r="F6" s="10">
        <v>0.1020253</v>
      </c>
      <c r="G6" s="10">
        <v>7.0029999999999997E-3</v>
      </c>
      <c r="H6" s="10">
        <v>0.1002662</v>
      </c>
      <c r="I6" s="10">
        <v>0.21616679999999999</v>
      </c>
      <c r="J6" s="10">
        <v>7.8017600000000006E-2</v>
      </c>
      <c r="K6" s="10">
        <v>3.0872299999999998E-2</v>
      </c>
      <c r="L6" s="10">
        <v>6.4564000000000002E-3</v>
      </c>
      <c r="M6" s="10">
        <v>1.941E-4</v>
      </c>
      <c r="N6" s="10">
        <v>1.216E-4</v>
      </c>
      <c r="O6" s="10">
        <v>2.05E-5</v>
      </c>
      <c r="P6" s="10">
        <v>9.9999999999999995E-8</v>
      </c>
      <c r="Q6" s="10"/>
      <c r="R6" s="10"/>
      <c r="S6" s="10"/>
    </row>
    <row r="7" spans="1:19" x14ac:dyDescent="0.35">
      <c r="A7" s="7" t="s">
        <v>24</v>
      </c>
      <c r="B7" t="s">
        <v>25</v>
      </c>
      <c r="C7" s="10">
        <v>0.35433229999999999</v>
      </c>
      <c r="D7" s="10">
        <v>9.9826200000000004E-2</v>
      </c>
      <c r="E7" s="10">
        <v>7.5185E-3</v>
      </c>
      <c r="F7" s="10">
        <v>0.1019018</v>
      </c>
      <c r="G7" s="10">
        <v>6.9791999999999996E-3</v>
      </c>
      <c r="H7" s="10">
        <v>9.9822999999999995E-2</v>
      </c>
      <c r="I7" s="10">
        <v>0.2148485</v>
      </c>
      <c r="J7" s="10">
        <v>7.7608300000000005E-2</v>
      </c>
      <c r="K7" s="10">
        <v>3.05998E-2</v>
      </c>
      <c r="L7" s="10">
        <v>6.2341000000000002E-3</v>
      </c>
      <c r="M7" s="10">
        <v>1.875E-4</v>
      </c>
      <c r="N7" s="10">
        <v>1.2019999999999999E-4</v>
      </c>
      <c r="O7" s="10">
        <v>2.05E-5</v>
      </c>
      <c r="P7" s="10">
        <v>9.9999999999999995E-8</v>
      </c>
      <c r="Q7" s="10"/>
      <c r="R7" s="10"/>
      <c r="S7" s="10"/>
    </row>
    <row r="8" spans="1:19" s="3" customFormat="1" x14ac:dyDescent="0.35">
      <c r="A8" s="6" t="s">
        <v>26</v>
      </c>
      <c r="B8" s="3" t="s">
        <v>27</v>
      </c>
      <c r="C8" s="11">
        <v>0.35221570000000002</v>
      </c>
      <c r="D8" s="11">
        <v>9.9868200000000004E-2</v>
      </c>
      <c r="E8" s="11">
        <v>7.5009999999999999E-3</v>
      </c>
      <c r="F8" s="11">
        <v>0.10206</v>
      </c>
      <c r="G8" s="11">
        <v>7.0156999999999997E-3</v>
      </c>
      <c r="H8" s="11">
        <v>0.1001377</v>
      </c>
      <c r="I8" s="11">
        <v>0.2156942</v>
      </c>
      <c r="J8" s="11">
        <v>7.8002500000000002E-2</v>
      </c>
      <c r="K8" s="11">
        <v>3.0834299999999999E-2</v>
      </c>
      <c r="L8" s="11">
        <v>6.3384000000000001E-3</v>
      </c>
      <c r="M8" s="11">
        <v>1.906E-4</v>
      </c>
      <c r="N8" s="11">
        <v>1.211E-4</v>
      </c>
      <c r="O8" s="11">
        <v>2.05E-5</v>
      </c>
      <c r="P8" s="11">
        <v>9.9999999999999995E-8</v>
      </c>
      <c r="Q8" s="11"/>
      <c r="R8" s="11"/>
      <c r="S8" s="11"/>
    </row>
    <row r="9" spans="1:19" x14ac:dyDescent="0.35">
      <c r="A9" s="1"/>
    </row>
    <row r="10" spans="1:19" x14ac:dyDescent="0.35">
      <c r="A10" s="1" t="s">
        <v>82</v>
      </c>
      <c r="S10" s="9"/>
    </row>
    <row r="11" spans="1:19" x14ac:dyDescent="0.35">
      <c r="A11" s="7" t="s">
        <v>28</v>
      </c>
      <c r="B11" s="7" t="s">
        <v>23</v>
      </c>
      <c r="C11" s="9">
        <v>0.36286239999999997</v>
      </c>
      <c r="D11" s="9">
        <v>0.1004235</v>
      </c>
      <c r="E11" s="9">
        <v>7.5557999999999997E-3</v>
      </c>
      <c r="F11" s="9">
        <v>0.1015562</v>
      </c>
      <c r="G11" s="9">
        <v>6.9090999999999996E-3</v>
      </c>
      <c r="H11" s="9">
        <v>9.8614499999999994E-2</v>
      </c>
      <c r="I11" s="9">
        <v>0.2104164</v>
      </c>
      <c r="J11" s="9">
        <v>7.6132000000000005E-2</v>
      </c>
      <c r="K11" s="9">
        <v>2.9624399999999999E-2</v>
      </c>
      <c r="L11" s="9">
        <v>5.6004999999999996E-3</v>
      </c>
      <c r="M11" s="9">
        <v>1.684E-4</v>
      </c>
      <c r="N11" s="9">
        <v>1.1620000000000001E-4</v>
      </c>
      <c r="O11" s="9">
        <v>2.05E-5</v>
      </c>
      <c r="P11" s="9">
        <v>9.9999999999999995E-8</v>
      </c>
      <c r="Q11" s="9"/>
      <c r="R11" s="9"/>
      <c r="S11" s="9"/>
    </row>
    <row r="12" spans="1:19" x14ac:dyDescent="0.35">
      <c r="A12" s="7" t="s">
        <v>29</v>
      </c>
      <c r="B12" t="s">
        <v>25</v>
      </c>
      <c r="C12" s="9">
        <v>0.36571799999999999</v>
      </c>
      <c r="D12" s="9">
        <v>0.1004366</v>
      </c>
      <c r="E12" s="9">
        <v>7.5931000000000002E-3</v>
      </c>
      <c r="F12" s="9">
        <v>0.1013835</v>
      </c>
      <c r="G12" s="9">
        <v>6.8856999999999998E-3</v>
      </c>
      <c r="H12" s="9">
        <v>9.8141300000000001E-2</v>
      </c>
      <c r="I12" s="9">
        <v>0.2090659</v>
      </c>
      <c r="J12" s="9">
        <v>7.5703199999999998E-2</v>
      </c>
      <c r="K12" s="9">
        <v>2.93531E-2</v>
      </c>
      <c r="L12" s="9">
        <v>5.4209999999999996E-3</v>
      </c>
      <c r="M12" s="9">
        <v>1.63E-4</v>
      </c>
      <c r="N12" s="9">
        <v>1.149E-4</v>
      </c>
      <c r="O12" s="9">
        <v>2.0599999999999999E-5</v>
      </c>
      <c r="P12" s="9">
        <v>9.9999999999999995E-8</v>
      </c>
      <c r="Q12" s="9"/>
      <c r="R12" s="9"/>
      <c r="S12" s="9"/>
    </row>
    <row r="13" spans="1:19" x14ac:dyDescent="0.35">
      <c r="A13" s="7" t="s">
        <v>30</v>
      </c>
      <c r="B13" t="s">
        <v>27</v>
      </c>
      <c r="C13" s="9">
        <v>0.36352309999999999</v>
      </c>
      <c r="D13" s="9">
        <v>0.1005479</v>
      </c>
      <c r="E13" s="9">
        <v>7.5779000000000003E-3</v>
      </c>
      <c r="F13" s="9">
        <v>0.1015773</v>
      </c>
      <c r="G13" s="9">
        <v>6.9204999999999996E-3</v>
      </c>
      <c r="H13" s="9">
        <v>9.8475400000000005E-2</v>
      </c>
      <c r="I13" s="9">
        <v>0.20991380000000001</v>
      </c>
      <c r="J13" s="9">
        <v>7.6094499999999995E-2</v>
      </c>
      <c r="K13" s="9">
        <v>2.9576999999999999E-2</v>
      </c>
      <c r="L13" s="9">
        <v>5.4910999999999996E-3</v>
      </c>
      <c r="M13" s="9">
        <v>1.651E-4</v>
      </c>
      <c r="N13" s="9">
        <v>1.1569999999999999E-4</v>
      </c>
      <c r="O13" s="9">
        <v>2.0599999999999999E-5</v>
      </c>
      <c r="P13" s="9">
        <v>9.9999999999999995E-8</v>
      </c>
      <c r="Q13" s="9"/>
      <c r="R13" s="9"/>
      <c r="S13" s="9"/>
    </row>
    <row r="14" spans="1:19" s="3" customFormat="1" x14ac:dyDescent="0.35">
      <c r="A14" s="2"/>
    </row>
    <row r="15" spans="1:19" x14ac:dyDescent="0.35">
      <c r="A15" s="1" t="s">
        <v>83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35">
      <c r="A16" s="7" t="s">
        <v>31</v>
      </c>
      <c r="B16" s="7" t="s">
        <v>23</v>
      </c>
      <c r="C16" s="9">
        <v>0.34609253000000001</v>
      </c>
      <c r="D16" s="9">
        <v>9.8381189999999993E-2</v>
      </c>
      <c r="E16" s="9">
        <v>7.4672999999999996E-3</v>
      </c>
      <c r="F16" s="9">
        <v>9.9838720000000006E-2</v>
      </c>
      <c r="G16" s="9">
        <v>4.5090599999999996E-3</v>
      </c>
      <c r="H16" s="9">
        <v>0.10434894</v>
      </c>
      <c r="I16" s="9">
        <v>0.22235648999999999</v>
      </c>
      <c r="J16" s="9">
        <v>7.6827199999999998E-2</v>
      </c>
      <c r="K16" s="9">
        <v>3.3139380000000003E-2</v>
      </c>
      <c r="L16" s="9">
        <v>6.6413599999999998E-3</v>
      </c>
      <c r="M16" s="9">
        <v>2.4163E-4</v>
      </c>
      <c r="N16" s="9">
        <v>1.3679999999999999E-4</v>
      </c>
      <c r="O16" s="9">
        <v>1.876E-5</v>
      </c>
      <c r="P16" s="9">
        <v>6.5000000000000002E-7</v>
      </c>
      <c r="Q16" s="9"/>
      <c r="R16" s="9"/>
      <c r="S16" s="9"/>
    </row>
    <row r="17" spans="1:19" x14ac:dyDescent="0.35">
      <c r="A17" s="7" t="s">
        <v>32</v>
      </c>
      <c r="B17" t="s">
        <v>25</v>
      </c>
      <c r="C17" s="9">
        <v>0.34760931</v>
      </c>
      <c r="D17" s="9">
        <v>9.8804500000000003E-2</v>
      </c>
      <c r="E17" s="9">
        <v>7.4948100000000002E-3</v>
      </c>
      <c r="F17" s="9">
        <v>0.10016372</v>
      </c>
      <c r="G17" s="9">
        <v>4.5145300000000001E-3</v>
      </c>
      <c r="H17" s="9">
        <v>0.10435386000000001</v>
      </c>
      <c r="I17" s="9">
        <v>0.22106878999999999</v>
      </c>
      <c r="J17" s="9">
        <v>7.6358770000000006E-2</v>
      </c>
      <c r="K17" s="9">
        <v>3.2826599999999997E-2</v>
      </c>
      <c r="L17" s="9">
        <v>6.4168100000000002E-3</v>
      </c>
      <c r="M17" s="9">
        <v>2.3346E-4</v>
      </c>
      <c r="N17" s="9">
        <v>1.3551000000000001E-4</v>
      </c>
      <c r="O17" s="9">
        <v>1.8680000000000001E-5</v>
      </c>
      <c r="P17" s="9">
        <v>6.6000000000000003E-7</v>
      </c>
      <c r="Q17" s="9"/>
      <c r="R17" s="9"/>
      <c r="S17" s="9"/>
    </row>
    <row r="18" spans="1:19" x14ac:dyDescent="0.35">
      <c r="A18" s="7" t="s">
        <v>33</v>
      </c>
      <c r="B18" t="s">
        <v>27</v>
      </c>
      <c r="C18" s="9">
        <v>0.34662757</v>
      </c>
      <c r="D18" s="9">
        <v>9.8538210000000001E-2</v>
      </c>
      <c r="E18" s="9">
        <v>7.47395E-3</v>
      </c>
      <c r="F18" s="9">
        <v>9.999566E-2</v>
      </c>
      <c r="G18" s="9">
        <v>4.5145200000000002E-3</v>
      </c>
      <c r="H18" s="9">
        <v>0.10438242</v>
      </c>
      <c r="I18" s="9">
        <v>0.22186647000000001</v>
      </c>
      <c r="J18" s="9">
        <v>7.6627290000000001E-2</v>
      </c>
      <c r="K18" s="9">
        <v>3.3014990000000001E-2</v>
      </c>
      <c r="L18" s="9">
        <v>6.5643400000000001E-3</v>
      </c>
      <c r="M18" s="9">
        <v>2.3882999999999999E-4</v>
      </c>
      <c r="N18" s="9">
        <v>1.3636E-4</v>
      </c>
      <c r="O18" s="9">
        <v>1.8709999999999999E-5</v>
      </c>
      <c r="P18" s="9">
        <v>6.5000000000000002E-7</v>
      </c>
      <c r="Q18" s="9"/>
      <c r="R18" s="9"/>
      <c r="S18" s="9"/>
    </row>
    <row r="19" spans="1:19" s="3" customFormat="1" x14ac:dyDescent="0.35">
      <c r="A19" s="2"/>
    </row>
    <row r="20" spans="1:19" x14ac:dyDescent="0.35">
      <c r="A20" s="1" t="s">
        <v>84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35">
      <c r="A21" s="7" t="s">
        <v>34</v>
      </c>
      <c r="B21" t="s">
        <v>23</v>
      </c>
      <c r="C21" s="9">
        <v>0.35800369999999998</v>
      </c>
      <c r="D21" s="9">
        <v>9.9094299999999996E-2</v>
      </c>
      <c r="E21" s="9">
        <v>7.5097000000000002E-3</v>
      </c>
      <c r="F21" s="9">
        <v>9.9202499999999999E-2</v>
      </c>
      <c r="G21" s="9">
        <v>4.4578999999999999E-3</v>
      </c>
      <c r="H21" s="9">
        <v>0.1028092</v>
      </c>
      <c r="I21" s="9">
        <v>0.215972</v>
      </c>
      <c r="J21" s="9">
        <v>7.4770600000000007E-2</v>
      </c>
      <c r="K21" s="9">
        <v>3.1904399999999999E-2</v>
      </c>
      <c r="L21" s="9">
        <v>5.9099E-3</v>
      </c>
      <c r="M21" s="9">
        <v>2.1499999999999999E-4</v>
      </c>
      <c r="N21" s="9">
        <v>1.315E-4</v>
      </c>
      <c r="O21" s="9">
        <v>1.8600000000000001E-5</v>
      </c>
      <c r="P21" s="9">
        <v>6.5000000000000002E-7</v>
      </c>
      <c r="Q21" s="9"/>
      <c r="R21" s="9"/>
      <c r="S21" s="9"/>
    </row>
    <row r="22" spans="1:19" x14ac:dyDescent="0.35">
      <c r="A22" s="7" t="s">
        <v>35</v>
      </c>
      <c r="B22" t="s">
        <v>25</v>
      </c>
      <c r="C22" s="9">
        <v>0.35931229999999997</v>
      </c>
      <c r="D22" s="9">
        <v>9.9484299999999998E-2</v>
      </c>
      <c r="E22" s="9">
        <v>7.5294999999999997E-3</v>
      </c>
      <c r="F22" s="9">
        <v>9.95061E-2</v>
      </c>
      <c r="G22" s="9">
        <v>4.4650999999999996E-3</v>
      </c>
      <c r="H22" s="9">
        <v>0.102837</v>
      </c>
      <c r="I22" s="9">
        <v>0.2148456</v>
      </c>
      <c r="J22" s="9">
        <v>7.4327699999999997E-2</v>
      </c>
      <c r="K22" s="9">
        <v>3.1628900000000001E-2</v>
      </c>
      <c r="L22" s="9">
        <v>5.7064000000000004E-3</v>
      </c>
      <c r="M22" s="9">
        <v>2.076E-4</v>
      </c>
      <c r="N22" s="9">
        <v>1.303E-4</v>
      </c>
      <c r="O22" s="9">
        <v>1.8499999999999999E-5</v>
      </c>
      <c r="P22" s="9">
        <v>6.6000000000000003E-7</v>
      </c>
      <c r="Q22" s="9"/>
      <c r="R22" s="9"/>
      <c r="S22" s="9"/>
    </row>
    <row r="23" spans="1:19" x14ac:dyDescent="0.35">
      <c r="A23" s="7" t="s">
        <v>36</v>
      </c>
      <c r="B23" t="s">
        <v>27</v>
      </c>
      <c r="C23" s="9">
        <v>0.35848550000000001</v>
      </c>
      <c r="D23" s="9">
        <v>9.9238900000000005E-2</v>
      </c>
      <c r="E23" s="9">
        <v>7.5119000000000002E-3</v>
      </c>
      <c r="F23" s="9">
        <v>9.9349000000000007E-2</v>
      </c>
      <c r="G23" s="9">
        <v>4.4638999999999998E-3</v>
      </c>
      <c r="H23" s="9">
        <v>0.10284749999999999</v>
      </c>
      <c r="I23" s="9">
        <v>0.21552869999999999</v>
      </c>
      <c r="J23" s="9">
        <v>7.4576199999999995E-2</v>
      </c>
      <c r="K23" s="9">
        <v>3.1797800000000001E-2</v>
      </c>
      <c r="L23" s="9">
        <v>5.8377999999999998E-3</v>
      </c>
      <c r="M23" s="9">
        <v>2.1240000000000001E-4</v>
      </c>
      <c r="N23" s="9">
        <v>1.3109999999999999E-4</v>
      </c>
      <c r="O23" s="9">
        <v>1.8600000000000001E-5</v>
      </c>
      <c r="P23" s="9">
        <v>6.5000000000000002E-7</v>
      </c>
      <c r="Q23" s="9"/>
      <c r="R23" s="9"/>
      <c r="S23" s="9"/>
    </row>
    <row r="24" spans="1:19" s="3" customFormat="1" x14ac:dyDescent="0.35">
      <c r="A24" s="2"/>
    </row>
    <row r="25" spans="1:19" x14ac:dyDescent="0.35">
      <c r="A25" s="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35">
      <c r="A26" s="7" t="s">
        <v>37</v>
      </c>
      <c r="B26" t="s">
        <v>38</v>
      </c>
      <c r="C26" s="9">
        <v>0.35316395484229113</v>
      </c>
      <c r="D26" s="9">
        <v>9.9876899166318714E-2</v>
      </c>
      <c r="E26" s="9">
        <v>7.6389619983731399E-3</v>
      </c>
      <c r="F26" s="9">
        <v>0.10103133881430698</v>
      </c>
      <c r="G26" s="9">
        <v>4.4109956309001681E-3</v>
      </c>
      <c r="H26" s="9">
        <v>0.10296140557342186</v>
      </c>
      <c r="I26" s="9">
        <v>0.2183629748144508</v>
      </c>
      <c r="J26" s="9">
        <v>7.5181049434316444E-2</v>
      </c>
      <c r="K26" s="9">
        <v>3.0963469092851591E-2</v>
      </c>
      <c r="L26" s="9">
        <v>6.0385193624927693E-3</v>
      </c>
      <c r="M26" s="9">
        <v>2.196999203182779E-4</v>
      </c>
      <c r="N26" s="9">
        <v>1.3219235659390287E-4</v>
      </c>
      <c r="O26" s="9">
        <v>1.7866818485994663E-5</v>
      </c>
      <c r="P26" s="9">
        <v>6.7217487813082003E-7</v>
      </c>
      <c r="Q26" s="9"/>
      <c r="R26" s="9"/>
      <c r="S26" s="9"/>
    </row>
    <row r="27" spans="1:19" x14ac:dyDescent="0.35">
      <c r="A27" s="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3" customFormat="1" x14ac:dyDescent="0.35">
      <c r="A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35">
      <c r="A29" s="1" t="s">
        <v>62</v>
      </c>
    </row>
    <row r="30" spans="1:19" x14ac:dyDescent="0.35">
      <c r="A30" s="7" t="s">
        <v>80</v>
      </c>
      <c r="C30" s="15">
        <v>1011037.2510929377</v>
      </c>
      <c r="D30" s="15">
        <v>272317.21231124201</v>
      </c>
      <c r="E30" s="15">
        <v>17473.851647119453</v>
      </c>
      <c r="F30" s="15">
        <v>253946.70088653482</v>
      </c>
      <c r="G30" s="15">
        <v>11032.760543498471</v>
      </c>
      <c r="H30" s="15">
        <v>244227.26935782068</v>
      </c>
      <c r="I30" s="15">
        <v>447085.04602882155</v>
      </c>
      <c r="J30" s="15">
        <v>145532.91289106099</v>
      </c>
      <c r="K30" s="15">
        <v>60264.978990539406</v>
      </c>
      <c r="L30" s="15">
        <v>392.81061927535228</v>
      </c>
      <c r="M30" s="15">
        <v>14.291659449941212</v>
      </c>
      <c r="N30" s="15">
        <v>233.70122555804252</v>
      </c>
      <c r="O30" s="15">
        <v>30.081348263269305</v>
      </c>
      <c r="P30" s="15">
        <v>2.0341450058514727</v>
      </c>
      <c r="Q30" s="15"/>
      <c r="R30" s="15"/>
      <c r="S30" s="15">
        <f>SUM(C30:R30)</f>
        <v>2463590.9027471277</v>
      </c>
    </row>
    <row r="31" spans="1:19" x14ac:dyDescent="0.35">
      <c r="A31" s="7" t="s">
        <v>55</v>
      </c>
      <c r="C31" s="9">
        <f>C30/$S$30</f>
        <v>0.41039169691913507</v>
      </c>
      <c r="D31" s="9">
        <f>D30/$S$30</f>
        <v>0.11053670153091716</v>
      </c>
      <c r="E31" s="9">
        <f>E30/$S$30</f>
        <v>7.0928381930760176E-3</v>
      </c>
      <c r="F31" s="9">
        <f>F30/$S$30</f>
        <v>0.10307989877838937</v>
      </c>
      <c r="G31" s="9">
        <f>G30/$S$30</f>
        <v>4.4783249244815526E-3</v>
      </c>
      <c r="H31" s="9">
        <f>H30/$S$30</f>
        <v>9.9134669268946027E-2</v>
      </c>
      <c r="I31" s="9">
        <f>I30/$S$30</f>
        <v>0.1814769836705766</v>
      </c>
      <c r="J31" s="9">
        <f>J30/$S$30</f>
        <v>5.907349013538675E-2</v>
      </c>
      <c r="K31" s="9">
        <f>K30/$S$30</f>
        <v>2.4462250986289354E-2</v>
      </c>
      <c r="L31" s="9">
        <f>L30/$S$30</f>
        <v>1.5944636702357228E-4</v>
      </c>
      <c r="M31" s="9">
        <f>M30/$S$30</f>
        <v>5.8011496283756823E-6</v>
      </c>
      <c r="N31" s="9">
        <f>N30/$S$30</f>
        <v>9.4862026522928142E-5</v>
      </c>
      <c r="O31" s="9">
        <f>O30/$S$30</f>
        <v>1.2210366676433928E-5</v>
      </c>
      <c r="P31" s="9">
        <f>P30/$S$30</f>
        <v>8.2568295068114448E-7</v>
      </c>
      <c r="Q31" s="9">
        <f>Q30/$S$30</f>
        <v>0</v>
      </c>
      <c r="R31" s="9">
        <f>R30/$S$30</f>
        <v>0</v>
      </c>
      <c r="S31" s="8">
        <f>SUM(C31:R31)</f>
        <v>1</v>
      </c>
    </row>
    <row r="32" spans="1:19" x14ac:dyDescent="0.35">
      <c r="A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</row>
    <row r="33" spans="1:19" x14ac:dyDescent="0.35">
      <c r="A33" t="s">
        <v>39</v>
      </c>
      <c r="B33" t="s">
        <v>40</v>
      </c>
      <c r="C33" s="15">
        <v>2490784384.314497</v>
      </c>
      <c r="D33" s="15">
        <v>670878802.21195447</v>
      </c>
      <c r="E33" s="15">
        <v>43048460.152604669</v>
      </c>
      <c r="F33" s="15">
        <v>625621337.22827744</v>
      </c>
      <c r="G33" s="15">
        <v>27180232.625376381</v>
      </c>
      <c r="H33" s="15">
        <v>601676612.88704765</v>
      </c>
      <c r="I33" s="15">
        <v>1101435629.5035782</v>
      </c>
      <c r="J33" s="15">
        <v>358533878.39172244</v>
      </c>
      <c r="K33" s="15">
        <v>148468385.73792419</v>
      </c>
      <c r="L33" s="15">
        <v>967725.52685501054</v>
      </c>
      <c r="M33" s="15">
        <v>35208.833448394929</v>
      </c>
      <c r="N33" s="15">
        <v>575744.72412948112</v>
      </c>
      <c r="O33" s="15">
        <v>74108.201683253079</v>
      </c>
      <c r="P33" s="15">
        <v>5011.3055780379264</v>
      </c>
      <c r="Q33" s="15">
        <v>3325057.9200000004</v>
      </c>
      <c r="R33" s="15">
        <v>403543.23</v>
      </c>
      <c r="S33" s="15">
        <f>SUM(C33:R33)</f>
        <v>6073014122.7946768</v>
      </c>
    </row>
    <row r="34" spans="1:19" x14ac:dyDescent="0.35">
      <c r="A34" s="7" t="s">
        <v>55</v>
      </c>
      <c r="C34" s="9">
        <f>C33/$S$33</f>
        <v>0.41013973192742864</v>
      </c>
      <c r="D34" s="9">
        <f>D33/$S$33</f>
        <v>0.11046883617376305</v>
      </c>
      <c r="E34" s="9">
        <f>E33/$S$33</f>
        <v>7.088483458489744E-3</v>
      </c>
      <c r="F34" s="9">
        <f>F33/$S$33</f>
        <v>0.1030166116163055</v>
      </c>
      <c r="G34" s="9">
        <f>G33/$S$33</f>
        <v>4.4755754022301848E-3</v>
      </c>
      <c r="H34" s="9">
        <f>H33/$S$33</f>
        <v>9.907380432867631E-2</v>
      </c>
      <c r="I34" s="9">
        <f>I33/$S$33</f>
        <v>0.18136556366128126</v>
      </c>
      <c r="J34" s="9">
        <f>J33/$S$33</f>
        <v>5.9037221245046685E-2</v>
      </c>
      <c r="K34" s="9">
        <f>K33/$S$33</f>
        <v>2.4447232088701629E-2</v>
      </c>
      <c r="L34" s="9">
        <f>L33/$S$33</f>
        <v>1.5934847298028069E-4</v>
      </c>
      <c r="M34" s="9">
        <f>M33/$S$33</f>
        <v>5.7975879417505038E-6</v>
      </c>
      <c r="N34" s="9">
        <f>N33/$S$33</f>
        <v>9.4803784823825699E-5</v>
      </c>
      <c r="O34" s="9">
        <f>O33/$S$33</f>
        <v>1.2202869972768976E-5</v>
      </c>
      <c r="P34" s="9">
        <f>P33/$S$33</f>
        <v>8.2517601255500232E-7</v>
      </c>
      <c r="Q34" s="9">
        <f>Q33/$S$33</f>
        <v>5.4751361560639292E-4</v>
      </c>
      <c r="R34" s="9">
        <f>R33/$S$33</f>
        <v>6.6448590739370396E-5</v>
      </c>
      <c r="S34" s="8">
        <f>SUM(C34:R34)</f>
        <v>0.99999999999999978</v>
      </c>
    </row>
    <row r="35" spans="1:19" x14ac:dyDescent="0.3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9" x14ac:dyDescent="0.35">
      <c r="A36" t="s">
        <v>42</v>
      </c>
      <c r="B36" t="s">
        <v>44</v>
      </c>
      <c r="C36" s="15">
        <v>1508811049.6705251</v>
      </c>
      <c r="D36" s="15">
        <v>406389792.76630765</v>
      </c>
      <c r="E36" s="15">
        <v>26076922.899702147</v>
      </c>
      <c r="F36" s="15">
        <v>378974748.86388576</v>
      </c>
      <c r="G36" s="15">
        <v>16464626.796297239</v>
      </c>
      <c r="H36" s="15">
        <v>364470055.12368256</v>
      </c>
      <c r="I36" s="15">
        <v>667202773.05463302</v>
      </c>
      <c r="J36" s="15">
        <v>217184546.68549713</v>
      </c>
      <c r="K36" s="15">
        <v>89935821.959867105</v>
      </c>
      <c r="L36" s="15">
        <v>586206.89015156042</v>
      </c>
      <c r="M36" s="15">
        <v>21328.011082568217</v>
      </c>
      <c r="N36" s="15">
        <v>348761.62185156241</v>
      </c>
      <c r="O36" s="15">
        <v>44891.590888015533</v>
      </c>
      <c r="P36" s="15">
        <v>3035.6353914191163</v>
      </c>
      <c r="Q36" s="15">
        <v>3141952.7900000005</v>
      </c>
      <c r="R36" s="15">
        <v>371426.8</v>
      </c>
      <c r="S36" s="15">
        <f>SUM(C36:R36)</f>
        <v>3680027941.1597624</v>
      </c>
    </row>
    <row r="37" spans="1:19" x14ac:dyDescent="0.35">
      <c r="A37" s="7" t="s">
        <v>55</v>
      </c>
      <c r="C37" s="9">
        <f>C36/$S$36</f>
        <v>0.40999988961905071</v>
      </c>
      <c r="D37" s="9">
        <f>D36/$S$36</f>
        <v>0.11043117043242713</v>
      </c>
      <c r="E37" s="9">
        <f>E36/$S$36</f>
        <v>7.0860665507566749E-3</v>
      </c>
      <c r="F37" s="9">
        <f>F36/$S$36</f>
        <v>0.1029814868048126</v>
      </c>
      <c r="G37" s="9">
        <f>G36/$S$36</f>
        <v>4.4740493984152755E-3</v>
      </c>
      <c r="H37" s="9">
        <f>H36/$S$36</f>
        <v>9.9040023866998048E-2</v>
      </c>
      <c r="I37" s="9">
        <f>I36/$S$36</f>
        <v>0.18130372478757967</v>
      </c>
      <c r="J37" s="9">
        <f>J36/$S$36</f>
        <v>5.9017091760735746E-2</v>
      </c>
      <c r="K37" s="9">
        <f>K36/$S$36</f>
        <v>2.4438896496944473E-2</v>
      </c>
      <c r="L37" s="9">
        <f>L36/$S$36</f>
        <v>1.5929414111100936E-4</v>
      </c>
      <c r="M37" s="9">
        <f>M36/$S$36</f>
        <v>5.795611181106056E-6</v>
      </c>
      <c r="N37" s="9">
        <f>N36/$S$36</f>
        <v>9.4771460279089627E-5</v>
      </c>
      <c r="O37" s="9">
        <f>O36/$S$36</f>
        <v>1.2198709250524856E-5</v>
      </c>
      <c r="P37" s="9">
        <f>P36/$S$36</f>
        <v>8.2489465839828234E-7</v>
      </c>
      <c r="Q37" s="9">
        <f>Q36/$S$36</f>
        <v>8.5378503648257968E-4</v>
      </c>
      <c r="R37" s="9">
        <f>R36/$S$36</f>
        <v>1.0093042931705151E-4</v>
      </c>
      <c r="S37" s="8">
        <f>SUM(C37:R37)</f>
        <v>1</v>
      </c>
    </row>
    <row r="38" spans="1:19" x14ac:dyDescent="0.3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9" x14ac:dyDescent="0.35">
      <c r="A39" t="s">
        <v>43</v>
      </c>
      <c r="B39" t="s">
        <v>45</v>
      </c>
      <c r="C39" s="20">
        <v>1219918258.3844647</v>
      </c>
      <c r="D39" s="15">
        <v>328578139.93671095</v>
      </c>
      <c r="E39" s="15">
        <v>21083961.68942244</v>
      </c>
      <c r="F39" s="15">
        <v>306412267.92889446</v>
      </c>
      <c r="G39" s="15">
        <v>13312136.632797811</v>
      </c>
      <c r="H39" s="15">
        <v>294684795.00919878</v>
      </c>
      <c r="I39" s="15">
        <v>539453131.04104686</v>
      </c>
      <c r="J39" s="15">
        <v>175600115.06970802</v>
      </c>
      <c r="K39" s="15">
        <v>72715766.043478012</v>
      </c>
      <c r="L39" s="15">
        <v>473965.56954088091</v>
      </c>
      <c r="M39" s="15">
        <v>17244.326345789126</v>
      </c>
      <c r="N39" s="15">
        <v>281984.06315582455</v>
      </c>
      <c r="O39" s="15">
        <v>36296.175975231949</v>
      </c>
      <c r="P39" s="15">
        <v>2454.4007949828538</v>
      </c>
      <c r="Q39" s="15">
        <v>2576969.3631635425</v>
      </c>
      <c r="R39" s="15">
        <v>290934.43683645804</v>
      </c>
      <c r="S39" s="15">
        <f>SUM(C39:R39)</f>
        <v>2975438420.0715342</v>
      </c>
    </row>
    <row r="40" spans="1:19" x14ac:dyDescent="0.35">
      <c r="A40" s="7" t="s">
        <v>55</v>
      </c>
      <c r="C40" s="9">
        <f>C39/$S$39</f>
        <v>0.40999613709200405</v>
      </c>
      <c r="D40" s="9">
        <f>D39/$S$39</f>
        <v>0.11043015971031638</v>
      </c>
      <c r="E40" s="9">
        <f>E39/$S$39</f>
        <v>7.0860016954797369E-3</v>
      </c>
      <c r="F40" s="9">
        <f>F39/$S$39</f>
        <v>0.10298054426598681</v>
      </c>
      <c r="G40" s="9">
        <f>G39/$S$39</f>
        <v>4.4740084496447978E-3</v>
      </c>
      <c r="H40" s="9">
        <f>H39/$S$39</f>
        <v>9.9039117402441187E-2</v>
      </c>
      <c r="I40" s="9">
        <f>I39/$S$39</f>
        <v>0.1813020654038868</v>
      </c>
      <c r="J40" s="9">
        <f>J39/$S$39</f>
        <v>5.9016551606363384E-2</v>
      </c>
      <c r="K40" s="9">
        <f>K39/$S$39</f>
        <v>2.4438672819762076E-2</v>
      </c>
      <c r="L40" s="9">
        <f>L39/$S$39</f>
        <v>1.5929268317019514E-4</v>
      </c>
      <c r="M40" s="9">
        <f>M39/$S$39</f>
        <v>5.7955581367315093E-6</v>
      </c>
      <c r="N40" s="9">
        <f>N39/$S$39</f>
        <v>9.4770592882592822E-5</v>
      </c>
      <c r="O40" s="9">
        <f>O39/$S$39</f>
        <v>1.2198597601747487E-5</v>
      </c>
      <c r="P40" s="9">
        <f>P39/$S$39</f>
        <v>8.2488710854377087E-7</v>
      </c>
      <c r="Q40" s="9">
        <f>Q39/$S$39</f>
        <v>8.6608055666014699E-4</v>
      </c>
      <c r="R40" s="9">
        <f>R39/$S$39</f>
        <v>9.7778678555029058E-5</v>
      </c>
      <c r="S40" s="8">
        <f>SUM(C40:R40)</f>
        <v>1.0000000000000002</v>
      </c>
    </row>
    <row r="41" spans="1:19" x14ac:dyDescent="0.3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x14ac:dyDescent="0.35">
      <c r="A42" t="s">
        <v>46</v>
      </c>
      <c r="B42" t="s">
        <v>47</v>
      </c>
      <c r="C42" s="15">
        <v>118364937.18748069</v>
      </c>
      <c r="D42" s="15">
        <v>31880931.880053017</v>
      </c>
      <c r="E42" s="15">
        <v>2045712.312181192</v>
      </c>
      <c r="F42" s="15">
        <v>29730245.118969984</v>
      </c>
      <c r="G42" s="15">
        <v>1291635.8989978207</v>
      </c>
      <c r="H42" s="15">
        <v>28592364.292966161</v>
      </c>
      <c r="I42" s="15">
        <v>52341487.25327123</v>
      </c>
      <c r="J42" s="15">
        <v>17037942.048564605</v>
      </c>
      <c r="K42" s="15">
        <v>7055388.3599332664</v>
      </c>
      <c r="L42" s="15">
        <v>45987.42947091323</v>
      </c>
      <c r="M42" s="15">
        <v>1673.1642392686244</v>
      </c>
      <c r="N42" s="15">
        <v>27360.051129582149</v>
      </c>
      <c r="O42" s="15">
        <v>3521.706933990411</v>
      </c>
      <c r="P42" s="15">
        <v>238.1430017415893</v>
      </c>
      <c r="Q42" s="15">
        <v>106487.13</v>
      </c>
      <c r="R42" s="15">
        <v>14443.86</v>
      </c>
      <c r="S42" s="15">
        <f>SUM(C42:R42)</f>
        <v>288540355.83719343</v>
      </c>
    </row>
    <row r="43" spans="1:19" x14ac:dyDescent="0.35">
      <c r="A43" s="7" t="s">
        <v>55</v>
      </c>
      <c r="C43" s="9">
        <f>C42/$S$42</f>
        <v>0.41021969645822143</v>
      </c>
      <c r="D43" s="9">
        <f>D42/$S$42</f>
        <v>0.11049037417158235</v>
      </c>
      <c r="E43" s="9">
        <f>E42/$S$42</f>
        <v>7.0898654929762014E-3</v>
      </c>
      <c r="F43" s="9">
        <f>F42/$S$42</f>
        <v>0.10303669666140232</v>
      </c>
      <c r="G43" s="9">
        <f>G42/$S$42</f>
        <v>4.4764480006623955E-3</v>
      </c>
      <c r="H43" s="9">
        <f>H42/$S$42</f>
        <v>9.909312064860408E-2</v>
      </c>
      <c r="I43" s="9">
        <f>I42/$S$42</f>
        <v>0.1814009243227124</v>
      </c>
      <c r="J43" s="9">
        <f>J42/$S$42</f>
        <v>5.9048731672661163E-2</v>
      </c>
      <c r="K43" s="9">
        <f>K42/$S$42</f>
        <v>2.4451998540939667E-2</v>
      </c>
      <c r="L43" s="9">
        <f>L42/$S$42</f>
        <v>1.5937954099169845E-4</v>
      </c>
      <c r="M43" s="9">
        <f>M42/$S$42</f>
        <v>5.7987182916371454E-6</v>
      </c>
      <c r="N43" s="9">
        <f>N42/$S$42</f>
        <v>9.4822268622347708E-5</v>
      </c>
      <c r="O43" s="9">
        <f>O42/$S$42</f>
        <v>1.2205249154047297E-5</v>
      </c>
      <c r="P43" s="9">
        <f>P42/$S$42</f>
        <v>8.2533689629176025E-7</v>
      </c>
      <c r="Q43" s="9">
        <f>Q42/$S$42</f>
        <v>3.690545459092887E-4</v>
      </c>
      <c r="R43" s="9">
        <f>R42/$S$42</f>
        <v>5.0058370372807857E-5</v>
      </c>
      <c r="S43" s="8">
        <f>SUM(C43:R43)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FAB7-10B0-4B2D-9D5E-32D901D16BBE}">
  <dimension ref="A1:S26"/>
  <sheetViews>
    <sheetView workbookViewId="0">
      <selection activeCell="S3" sqref="S3"/>
    </sheetView>
  </sheetViews>
  <sheetFormatPr defaultRowHeight="14.5" x14ac:dyDescent="0.35"/>
  <cols>
    <col min="1" max="1" width="58.7265625" bestFit="1" customWidth="1"/>
    <col min="2" max="2" width="20.1796875" bestFit="1" customWidth="1"/>
    <col min="3" max="3" width="15.26953125" customWidth="1"/>
    <col min="4" max="5" width="13.26953125" customWidth="1"/>
    <col min="6" max="6" width="18.54296875" customWidth="1"/>
    <col min="7" max="7" width="18.08984375" customWidth="1"/>
    <col min="8" max="8" width="21.6328125" customWidth="1"/>
    <col min="9" max="9" width="21" customWidth="1"/>
    <col min="10" max="10" width="16.453125" customWidth="1"/>
    <col min="11" max="11" width="19.81640625" customWidth="1"/>
    <col min="12" max="12" width="16.7265625" customWidth="1"/>
    <col min="13" max="13" width="14.08984375" customWidth="1"/>
    <col min="14" max="14" width="9.90625" customWidth="1"/>
    <col min="15" max="15" width="19.1796875" customWidth="1"/>
    <col min="16" max="16" width="19.6328125" customWidth="1"/>
    <col min="17" max="17" width="11.1796875" customWidth="1"/>
    <col min="18" max="18" width="12.81640625" customWidth="1"/>
    <col min="19" max="19" width="16.1796875" customWidth="1"/>
  </cols>
  <sheetData>
    <row r="1" spans="1:19" x14ac:dyDescent="0.35">
      <c r="A1" s="13" t="s">
        <v>48</v>
      </c>
    </row>
    <row r="3" spans="1:19" s="27" customFormat="1" ht="44.5" customHeight="1" x14ac:dyDescent="0.35">
      <c r="A3" s="21" t="s">
        <v>0</v>
      </c>
      <c r="B3" s="21"/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7" t="s">
        <v>52</v>
      </c>
    </row>
    <row r="4" spans="1:19" x14ac:dyDescent="0.35">
      <c r="A4" t="s">
        <v>85</v>
      </c>
      <c r="C4" s="15">
        <v>5943619831</v>
      </c>
      <c r="D4" s="15">
        <v>1678149896</v>
      </c>
      <c r="E4" s="15">
        <v>128548999</v>
      </c>
      <c r="F4" s="15">
        <v>1699193305</v>
      </c>
      <c r="G4" s="15">
        <v>78721459</v>
      </c>
      <c r="H4" s="15">
        <v>1784202424</v>
      </c>
      <c r="I4" s="15">
        <v>3951918371</v>
      </c>
      <c r="J4" s="15">
        <v>1404629847</v>
      </c>
      <c r="K4" s="15">
        <v>605890405</v>
      </c>
      <c r="L4" s="15">
        <v>120148466.08000028</v>
      </c>
      <c r="M4" s="15">
        <v>4371371</v>
      </c>
      <c r="N4" s="15">
        <v>2392654</v>
      </c>
      <c r="O4" s="15">
        <v>326405</v>
      </c>
      <c r="P4" s="15">
        <v>10950</v>
      </c>
      <c r="Q4" s="15"/>
      <c r="R4" s="15"/>
      <c r="S4" s="17">
        <f>SUM(C4:R4)</f>
        <v>17402124383.080002</v>
      </c>
    </row>
    <row r="5" spans="1:19" x14ac:dyDescent="0.35">
      <c r="A5" t="s">
        <v>78</v>
      </c>
      <c r="B5" t="s">
        <v>77</v>
      </c>
      <c r="C5" s="9">
        <f>C4/$S$4</f>
        <v>0.34154564696589296</v>
      </c>
      <c r="D5" s="9">
        <f>D4/$S$4</f>
        <v>9.643362264619007E-2</v>
      </c>
      <c r="E5" s="9">
        <f>E4/$S$4</f>
        <v>7.3869716231305385E-3</v>
      </c>
      <c r="F5" s="9">
        <f>F4/$S$4</f>
        <v>9.7642866330280756E-2</v>
      </c>
      <c r="G5" s="9">
        <f>G4/$S$4</f>
        <v>4.5236694823616178E-3</v>
      </c>
      <c r="H5" s="9">
        <f>H4/$S$4</f>
        <v>0.10252785146937411</v>
      </c>
      <c r="I5" s="9">
        <f>I4/$S$4</f>
        <v>0.22709401932803275</v>
      </c>
      <c r="J5" s="9">
        <f>J4/$S$4</f>
        <v>8.0715998580363824E-2</v>
      </c>
      <c r="K5" s="9">
        <f>K4/$S$4</f>
        <v>3.4817036797478829E-2</v>
      </c>
      <c r="L5" s="9">
        <f>L4/$S$4</f>
        <v>6.904241311872247E-3</v>
      </c>
      <c r="M5" s="9">
        <f>M4/$S$4</f>
        <v>2.5119754943541615E-4</v>
      </c>
      <c r="N5" s="9">
        <f>N4/$S$4</f>
        <v>1.3749206403365128E-4</v>
      </c>
      <c r="O5" s="9">
        <f>O4/$S$4</f>
        <v>1.8756618032069804E-5</v>
      </c>
      <c r="P5" s="9">
        <f>P4/$S$4</f>
        <v>6.2923352108933497E-7</v>
      </c>
      <c r="Q5" s="9">
        <f>Q4/$S$4</f>
        <v>0</v>
      </c>
      <c r="R5" s="9">
        <f>R4/$S$4</f>
        <v>0</v>
      </c>
      <c r="S5" s="8">
        <f>SUM(C5:R5)</f>
        <v>0.99999999999999989</v>
      </c>
    </row>
    <row r="6" spans="1:19" s="3" customFormat="1" x14ac:dyDescent="0.3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8"/>
    </row>
    <row r="8" spans="1:19" x14ac:dyDescent="0.35">
      <c r="A8" t="s">
        <v>82</v>
      </c>
      <c r="B8" t="s">
        <v>77</v>
      </c>
      <c r="C8" s="15">
        <v>5943619831</v>
      </c>
      <c r="D8" s="15">
        <v>1678149896</v>
      </c>
      <c r="E8" s="15">
        <v>128548999</v>
      </c>
      <c r="F8" s="15">
        <v>1699193305</v>
      </c>
      <c r="G8" s="15">
        <v>78721459</v>
      </c>
      <c r="H8" s="15">
        <v>1784202424</v>
      </c>
      <c r="I8" s="15">
        <v>3951918371</v>
      </c>
      <c r="J8" s="15">
        <v>1404629847</v>
      </c>
      <c r="K8" s="15">
        <v>605890405</v>
      </c>
      <c r="L8" s="15">
        <v>120148466.08000028</v>
      </c>
      <c r="M8" s="15">
        <v>4371371</v>
      </c>
      <c r="N8" s="15">
        <v>2392654</v>
      </c>
      <c r="O8" s="15">
        <v>326405</v>
      </c>
      <c r="P8" s="15">
        <v>10950</v>
      </c>
      <c r="Q8" s="15"/>
      <c r="R8" s="15"/>
      <c r="S8" s="17">
        <f>SUM(C8:R8)</f>
        <v>17402124383.080002</v>
      </c>
    </row>
    <row r="9" spans="1:19" x14ac:dyDescent="0.35">
      <c r="A9" t="s">
        <v>78</v>
      </c>
      <c r="C9" s="9">
        <f>C8/$S$8</f>
        <v>0.34154564696589296</v>
      </c>
      <c r="D9" s="9">
        <f>D8/$S$8</f>
        <v>9.643362264619007E-2</v>
      </c>
      <c r="E9" s="9">
        <f>E8/$S$8</f>
        <v>7.3869716231305385E-3</v>
      </c>
      <c r="F9" s="9">
        <f>F8/$S$8</f>
        <v>9.7642866330280756E-2</v>
      </c>
      <c r="G9" s="9">
        <f>G8/$S$8</f>
        <v>4.5236694823616178E-3</v>
      </c>
      <c r="H9" s="9">
        <f>H8/$S$8</f>
        <v>0.10252785146937411</v>
      </c>
      <c r="I9" s="9">
        <f>I8/$S$8</f>
        <v>0.22709401932803275</v>
      </c>
      <c r="J9" s="9">
        <f>J8/$S$8</f>
        <v>8.0715998580363824E-2</v>
      </c>
      <c r="K9" s="9">
        <f>K8/$S$8</f>
        <v>3.4817036797478829E-2</v>
      </c>
      <c r="L9" s="9">
        <f>L8/$S$8</f>
        <v>6.904241311872247E-3</v>
      </c>
      <c r="M9" s="9">
        <f>M8/$S$8</f>
        <v>2.5119754943541615E-4</v>
      </c>
      <c r="N9" s="9">
        <f>N8/$S$8</f>
        <v>1.3749206403365128E-4</v>
      </c>
      <c r="O9" s="9">
        <f>O8/$S$8</f>
        <v>1.8756618032069804E-5</v>
      </c>
      <c r="P9" s="9">
        <f>P8/$S$8</f>
        <v>6.2923352108933497E-7</v>
      </c>
      <c r="Q9" s="9">
        <f>Q8/$S$8</f>
        <v>0</v>
      </c>
      <c r="R9" s="9">
        <f>R8/$S$8</f>
        <v>0</v>
      </c>
      <c r="S9" s="8">
        <f>SUM(C9:R9)</f>
        <v>0.99999999999999989</v>
      </c>
    </row>
    <row r="10" spans="1:19" s="3" customFormat="1" x14ac:dyDescent="0.35"/>
    <row r="11" spans="1:19" s="5" customFormat="1" x14ac:dyDescent="0.35"/>
    <row r="12" spans="1:19" x14ac:dyDescent="0.35">
      <c r="A12" t="s">
        <v>83</v>
      </c>
      <c r="B12" t="s">
        <v>77</v>
      </c>
      <c r="C12" s="15">
        <v>5943619831</v>
      </c>
      <c r="D12" s="15">
        <v>1678149896</v>
      </c>
      <c r="E12" s="15">
        <v>128548999</v>
      </c>
      <c r="F12" s="15">
        <v>1699193305</v>
      </c>
      <c r="G12" s="15">
        <v>78721459</v>
      </c>
      <c r="H12" s="15">
        <v>1784202424</v>
      </c>
      <c r="I12" s="15">
        <v>3951918371</v>
      </c>
      <c r="J12" s="15">
        <v>1404629847</v>
      </c>
      <c r="K12" s="15">
        <v>605890405</v>
      </c>
      <c r="L12" s="15">
        <v>120148466.08000028</v>
      </c>
      <c r="M12" s="15">
        <v>4371371</v>
      </c>
      <c r="N12" s="15">
        <v>2392654</v>
      </c>
      <c r="O12" s="15">
        <v>326405</v>
      </c>
      <c r="P12" s="15">
        <v>10950</v>
      </c>
      <c r="Q12" s="15"/>
      <c r="R12" s="15"/>
      <c r="S12" s="17">
        <f>SUM(C12:R12)</f>
        <v>17402124383.080002</v>
      </c>
    </row>
    <row r="13" spans="1:19" x14ac:dyDescent="0.35">
      <c r="A13" t="s">
        <v>78</v>
      </c>
      <c r="C13" s="9">
        <f>C12/$S$12</f>
        <v>0.34154564696589296</v>
      </c>
      <c r="D13" s="9">
        <f>D12/$S$12</f>
        <v>9.643362264619007E-2</v>
      </c>
      <c r="E13" s="9">
        <f>E12/$S$12</f>
        <v>7.3869716231305385E-3</v>
      </c>
      <c r="F13" s="9">
        <f>F12/$S$12</f>
        <v>9.7642866330280756E-2</v>
      </c>
      <c r="G13" s="9">
        <f>G12/$S$12</f>
        <v>4.5236694823616178E-3</v>
      </c>
      <c r="H13" s="9">
        <f>H12/$S$12</f>
        <v>0.10252785146937411</v>
      </c>
      <c r="I13" s="9">
        <f>I12/$S$12</f>
        <v>0.22709401932803275</v>
      </c>
      <c r="J13" s="9">
        <f>J12/$S$12</f>
        <v>8.0715998580363824E-2</v>
      </c>
      <c r="K13" s="9">
        <f>K12/$S$12</f>
        <v>3.4817036797478829E-2</v>
      </c>
      <c r="L13" s="9">
        <f>L12/$S$12</f>
        <v>6.904241311872247E-3</v>
      </c>
      <c r="M13" s="9">
        <f>M12/$S$12</f>
        <v>2.5119754943541615E-4</v>
      </c>
      <c r="N13" s="9">
        <f>N12/$S$12</f>
        <v>1.3749206403365128E-4</v>
      </c>
      <c r="O13" s="9">
        <f>O12/$S$12</f>
        <v>1.8756618032069804E-5</v>
      </c>
      <c r="P13" s="9">
        <f>P12/$S$12</f>
        <v>6.2923352108933497E-7</v>
      </c>
      <c r="Q13" s="9">
        <f>Q12/$S$12</f>
        <v>0</v>
      </c>
      <c r="R13" s="9">
        <f>R12/$S$12</f>
        <v>0</v>
      </c>
      <c r="S13" s="8">
        <f>SUM(C13:R13)</f>
        <v>0.99999999999999989</v>
      </c>
    </row>
    <row r="14" spans="1:19" s="3" customFormat="1" x14ac:dyDescent="0.35"/>
    <row r="15" spans="1:19" s="5" customFormat="1" x14ac:dyDescent="0.35"/>
    <row r="16" spans="1:19" x14ac:dyDescent="0.35">
      <c r="A16" t="s">
        <v>86</v>
      </c>
      <c r="B16" t="s">
        <v>77</v>
      </c>
      <c r="C16" s="15">
        <v>5943619831</v>
      </c>
      <c r="D16" s="15">
        <v>1678149896</v>
      </c>
      <c r="E16" s="15">
        <v>128548999</v>
      </c>
      <c r="F16" s="15">
        <v>1699193305</v>
      </c>
      <c r="G16" s="15">
        <v>78721459</v>
      </c>
      <c r="H16" s="15">
        <v>1784202424</v>
      </c>
      <c r="I16" s="15">
        <v>3951918371</v>
      </c>
      <c r="J16" s="15">
        <v>1404629847</v>
      </c>
      <c r="K16" s="15">
        <v>605890405</v>
      </c>
      <c r="L16" s="15">
        <v>120148466.08000028</v>
      </c>
      <c r="M16" s="15">
        <v>4371371</v>
      </c>
      <c r="N16" s="15">
        <v>2392654</v>
      </c>
      <c r="O16" s="15">
        <v>326405</v>
      </c>
      <c r="P16" s="15">
        <v>10950</v>
      </c>
      <c r="Q16" s="15"/>
      <c r="R16" s="15"/>
      <c r="S16" s="17">
        <f>SUM(C16:R16)</f>
        <v>17402124383.080002</v>
      </c>
    </row>
    <row r="17" spans="1:19" x14ac:dyDescent="0.35">
      <c r="A17" t="s">
        <v>78</v>
      </c>
      <c r="C17" s="9">
        <f>C16/$S$16</f>
        <v>0.34154564696589296</v>
      </c>
      <c r="D17" s="9">
        <f>D16/$S$16</f>
        <v>9.643362264619007E-2</v>
      </c>
      <c r="E17" s="9">
        <f>E16/$S$16</f>
        <v>7.3869716231305385E-3</v>
      </c>
      <c r="F17" s="9">
        <f>F16/$S$16</f>
        <v>9.7642866330280756E-2</v>
      </c>
      <c r="G17" s="9">
        <f>G16/$S$16</f>
        <v>4.5236694823616178E-3</v>
      </c>
      <c r="H17" s="9">
        <f>H16/$S$16</f>
        <v>0.10252785146937411</v>
      </c>
      <c r="I17" s="9">
        <f>I16/$S$16</f>
        <v>0.22709401932803275</v>
      </c>
      <c r="J17" s="9">
        <f>J16/$S$16</f>
        <v>8.0715998580363824E-2</v>
      </c>
      <c r="K17" s="9">
        <f>K16/$S$16</f>
        <v>3.4817036797478829E-2</v>
      </c>
      <c r="L17" s="9">
        <f>L16/$S$16</f>
        <v>6.904241311872247E-3</v>
      </c>
      <c r="M17" s="9">
        <f>M16/$S$16</f>
        <v>2.5119754943541615E-4</v>
      </c>
      <c r="N17" s="9">
        <f>N16/$S$16</f>
        <v>1.3749206403365128E-4</v>
      </c>
      <c r="O17" s="9">
        <f>O16/$S$16</f>
        <v>1.8756618032069804E-5</v>
      </c>
      <c r="P17" s="9">
        <f>P16/$S$16</f>
        <v>6.2923352108933497E-7</v>
      </c>
      <c r="Q17" s="9">
        <f>Q16/$S$16</f>
        <v>0</v>
      </c>
      <c r="R17" s="9">
        <f>R16/$S$16</f>
        <v>0</v>
      </c>
      <c r="S17" s="8">
        <f>SUM(C17:R17)</f>
        <v>0.99999999999999989</v>
      </c>
    </row>
    <row r="18" spans="1:19" s="3" customFormat="1" x14ac:dyDescent="0.35"/>
    <row r="19" spans="1:19" s="5" customFormat="1" x14ac:dyDescent="0.35"/>
    <row r="20" spans="1:19" x14ac:dyDescent="0.35">
      <c r="A20" t="s">
        <v>87</v>
      </c>
      <c r="B20" t="s">
        <v>77</v>
      </c>
      <c r="C20" s="15">
        <v>5943619831</v>
      </c>
      <c r="D20" s="15">
        <v>1678149896</v>
      </c>
      <c r="E20" s="15">
        <v>128548999</v>
      </c>
      <c r="F20" s="15">
        <v>1699193305</v>
      </c>
      <c r="G20" s="15">
        <v>78721459</v>
      </c>
      <c r="H20" s="15">
        <v>1784202424</v>
      </c>
      <c r="I20" s="15">
        <v>3951918371</v>
      </c>
      <c r="J20" s="15">
        <v>1404629847</v>
      </c>
      <c r="K20" s="15">
        <v>605890405</v>
      </c>
      <c r="L20" s="15">
        <v>120148466.08000028</v>
      </c>
      <c r="M20" s="15">
        <v>4371371</v>
      </c>
      <c r="N20" s="15">
        <v>2392654</v>
      </c>
      <c r="O20" s="15">
        <v>326405</v>
      </c>
      <c r="P20" s="15">
        <v>10950</v>
      </c>
      <c r="Q20" s="15"/>
      <c r="R20" s="15"/>
      <c r="S20" s="17">
        <f>SUM(C20:R20)</f>
        <v>17402124383.080002</v>
      </c>
    </row>
    <row r="21" spans="1:19" x14ac:dyDescent="0.35">
      <c r="A21" t="s">
        <v>78</v>
      </c>
      <c r="C21" s="9">
        <f>C20/$S$20</f>
        <v>0.34154564696589296</v>
      </c>
      <c r="D21" s="9">
        <f>D20/$S$20</f>
        <v>9.643362264619007E-2</v>
      </c>
      <c r="E21" s="9">
        <f>E20/$S$20</f>
        <v>7.3869716231305385E-3</v>
      </c>
      <c r="F21" s="9">
        <f>F20/$S$20</f>
        <v>9.7642866330280756E-2</v>
      </c>
      <c r="G21" s="9">
        <f>G20/$S$20</f>
        <v>4.5236694823616178E-3</v>
      </c>
      <c r="H21" s="9">
        <f>H20/$S$20</f>
        <v>0.10252785146937411</v>
      </c>
      <c r="I21" s="9">
        <f>I20/$S$20</f>
        <v>0.22709401932803275</v>
      </c>
      <c r="J21" s="9">
        <f>J20/$S$20</f>
        <v>8.0715998580363824E-2</v>
      </c>
      <c r="K21" s="9">
        <f>K20/$S$20</f>
        <v>3.4817036797478829E-2</v>
      </c>
      <c r="L21" s="9">
        <f>L20/$S$20</f>
        <v>6.904241311872247E-3</v>
      </c>
      <c r="M21" s="9">
        <f>M20/$S$20</f>
        <v>2.5119754943541615E-4</v>
      </c>
      <c r="N21" s="9">
        <f>N20/$S$20</f>
        <v>1.3749206403365128E-4</v>
      </c>
      <c r="O21" s="9">
        <f>O20/$S$20</f>
        <v>1.8756618032069804E-5</v>
      </c>
      <c r="P21" s="9">
        <f>P20/$S$20</f>
        <v>6.2923352108933497E-7</v>
      </c>
      <c r="Q21" s="9">
        <f>Q20/$S$20</f>
        <v>0</v>
      </c>
      <c r="R21" s="9">
        <f>R20/$S$20</f>
        <v>0</v>
      </c>
      <c r="S21" s="8">
        <f>SUM(C21:R21)</f>
        <v>0.99999999999999989</v>
      </c>
    </row>
    <row r="23" spans="1:19" s="3" customFormat="1" x14ac:dyDescent="0.35"/>
    <row r="24" spans="1:19" x14ac:dyDescent="0.35">
      <c r="A24" s="1" t="s">
        <v>62</v>
      </c>
    </row>
    <row r="25" spans="1:19" x14ac:dyDescent="0.35">
      <c r="A25" t="s">
        <v>77</v>
      </c>
      <c r="C25" s="15">
        <v>5943619831</v>
      </c>
      <c r="D25" s="15">
        <v>1678149896</v>
      </c>
      <c r="E25" s="15">
        <v>128548999</v>
      </c>
      <c r="F25" s="15">
        <v>1699193305</v>
      </c>
      <c r="G25" s="15">
        <v>78721459</v>
      </c>
      <c r="H25" s="15">
        <v>1784202424</v>
      </c>
      <c r="I25" s="15">
        <v>3951918371</v>
      </c>
      <c r="J25" s="15">
        <v>1404629847</v>
      </c>
      <c r="K25" s="15">
        <v>605890405</v>
      </c>
      <c r="L25" s="15">
        <v>120148466.08000028</v>
      </c>
      <c r="M25" s="15">
        <v>4371371</v>
      </c>
      <c r="N25" s="15">
        <v>2392654</v>
      </c>
      <c r="O25" s="15">
        <v>326405</v>
      </c>
      <c r="P25" s="15">
        <v>10950</v>
      </c>
      <c r="Q25" s="15">
        <v>0</v>
      </c>
      <c r="R25" s="15">
        <v>0</v>
      </c>
      <c r="S25" s="17">
        <f>SUM(C25:R25)</f>
        <v>17402124383.080002</v>
      </c>
    </row>
    <row r="26" spans="1:19" x14ac:dyDescent="0.35">
      <c r="A26" t="s">
        <v>78</v>
      </c>
      <c r="C26" s="9">
        <f>C25/$S$25</f>
        <v>0.34154564696589296</v>
      </c>
      <c r="D26" s="9">
        <f>D25/$S$25</f>
        <v>9.643362264619007E-2</v>
      </c>
      <c r="E26" s="9">
        <f>E25/$S$25</f>
        <v>7.3869716231305385E-3</v>
      </c>
      <c r="F26" s="9">
        <f>F25/$S$25</f>
        <v>9.7642866330280756E-2</v>
      </c>
      <c r="G26" s="9">
        <f>G25/$S$25</f>
        <v>4.5236694823616178E-3</v>
      </c>
      <c r="H26" s="9">
        <f>H25/$S$25</f>
        <v>0.10252785146937411</v>
      </c>
      <c r="I26" s="9">
        <f>I25/$S$25</f>
        <v>0.22709401932803275</v>
      </c>
      <c r="J26" s="9">
        <f>J25/$S$25</f>
        <v>8.0715998580363824E-2</v>
      </c>
      <c r="K26" s="9">
        <f>K25/$S$25</f>
        <v>3.4817036797478829E-2</v>
      </c>
      <c r="L26" s="9">
        <f>L25/$S$25</f>
        <v>6.904241311872247E-3</v>
      </c>
      <c r="M26" s="9">
        <f>M25/$S$25</f>
        <v>2.5119754943541615E-4</v>
      </c>
      <c r="N26" s="9">
        <f>N25/$S$25</f>
        <v>1.3749206403365128E-4</v>
      </c>
      <c r="O26" s="9">
        <f>O25/$S$25</f>
        <v>1.8756618032069804E-5</v>
      </c>
      <c r="P26" s="9">
        <f>P25/$S$25</f>
        <v>6.2923352108933497E-7</v>
      </c>
      <c r="Q26" s="9">
        <f>Q25/$S$25</f>
        <v>0</v>
      </c>
      <c r="R26" s="9">
        <f>R25/$S$25</f>
        <v>0</v>
      </c>
      <c r="S26" s="8">
        <f>SUM(C26:R26)</f>
        <v>0.99999999999999989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C8D1-B934-4757-B94C-55FF0843B1B1}">
  <dimension ref="A1:S26"/>
  <sheetViews>
    <sheetView workbookViewId="0">
      <selection activeCell="C6" sqref="C6"/>
    </sheetView>
  </sheetViews>
  <sheetFormatPr defaultRowHeight="14.5" x14ac:dyDescent="0.35"/>
  <cols>
    <col min="1" max="1" width="58.7265625" bestFit="1" customWidth="1"/>
    <col min="2" max="2" width="6.90625" bestFit="1" customWidth="1"/>
    <col min="3" max="3" width="13.7265625" bestFit="1" customWidth="1"/>
    <col min="4" max="4" width="16.81640625" bestFit="1" customWidth="1"/>
    <col min="5" max="5" width="23.1796875" bestFit="1" customWidth="1"/>
    <col min="6" max="6" width="32" bestFit="1" customWidth="1"/>
    <col min="7" max="7" width="29" bestFit="1" customWidth="1"/>
    <col min="8" max="8" width="31.453125" bestFit="1" customWidth="1"/>
    <col min="9" max="9" width="28.453125" bestFit="1" customWidth="1"/>
    <col min="10" max="10" width="23.7265625" bestFit="1" customWidth="1"/>
    <col min="11" max="11" width="27.7265625" bestFit="1" customWidth="1"/>
    <col min="12" max="12" width="25.453125" bestFit="1" customWidth="1"/>
    <col min="13" max="13" width="18.54296875" bestFit="1" customWidth="1"/>
    <col min="14" max="14" width="13.26953125" bestFit="1" customWidth="1"/>
    <col min="15" max="15" width="27.7265625" bestFit="1" customWidth="1"/>
    <col min="16" max="16" width="27.54296875" bestFit="1" customWidth="1"/>
    <col min="17" max="17" width="16.1796875" bestFit="1" customWidth="1"/>
    <col min="18" max="18" width="18" bestFit="1" customWidth="1"/>
    <col min="19" max="19" width="15.26953125" bestFit="1" customWidth="1"/>
  </cols>
  <sheetData>
    <row r="1" spans="1:19" x14ac:dyDescent="0.35">
      <c r="A1" s="13" t="s">
        <v>79</v>
      </c>
    </row>
    <row r="3" spans="1:19" s="24" customFormat="1" x14ac:dyDescent="0.35">
      <c r="A3" s="22" t="s">
        <v>0</v>
      </c>
      <c r="B3" s="23"/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  <c r="P3" s="23" t="s">
        <v>19</v>
      </c>
      <c r="Q3" s="23" t="s">
        <v>20</v>
      </c>
      <c r="R3" s="23" t="s">
        <v>21</v>
      </c>
      <c r="S3" s="24" t="s">
        <v>52</v>
      </c>
    </row>
    <row r="4" spans="1:19" x14ac:dyDescent="0.35">
      <c r="A4" s="1" t="s">
        <v>81</v>
      </c>
    </row>
    <row r="5" spans="1:19" x14ac:dyDescent="0.35">
      <c r="A5" t="s">
        <v>51</v>
      </c>
      <c r="B5" t="s">
        <v>90</v>
      </c>
      <c r="C5" s="15">
        <v>6363754931.5831175</v>
      </c>
      <c r="D5" s="15">
        <v>1796772838.8188183</v>
      </c>
      <c r="E5" s="15">
        <v>137635708.47341484</v>
      </c>
      <c r="F5" s="15">
        <v>1819303737.7674038</v>
      </c>
      <c r="G5" s="15">
        <v>82219916.444722965</v>
      </c>
      <c r="H5" s="15">
        <v>1910321874.1300669</v>
      </c>
      <c r="I5" s="15">
        <v>4127545429.0041256</v>
      </c>
      <c r="J5" s="15">
        <v>1436535295.9224372</v>
      </c>
      <c r="K5" s="15">
        <v>619652895.81607497</v>
      </c>
      <c r="L5" s="15">
        <v>128641369.2798564</v>
      </c>
      <c r="M5" s="15">
        <v>4680368.9586500777</v>
      </c>
      <c r="N5" s="15">
        <v>2561782.9075569068</v>
      </c>
      <c r="O5" s="19">
        <v>349477.50487162464</v>
      </c>
      <c r="P5" s="15">
        <v>11724.019786290926</v>
      </c>
      <c r="Q5" s="15">
        <v>0</v>
      </c>
      <c r="R5" s="15">
        <v>0</v>
      </c>
      <c r="S5" s="17">
        <f>SUM(C5:R5)</f>
        <v>18429987350.630905</v>
      </c>
    </row>
    <row r="6" spans="1:19" x14ac:dyDescent="0.35">
      <c r="A6" t="s">
        <v>55</v>
      </c>
      <c r="C6" s="9">
        <f>C5/$S$5</f>
        <v>0.34529350511818285</v>
      </c>
      <c r="D6" s="9">
        <f>D5/$S$5</f>
        <v>9.7491810744911353E-2</v>
      </c>
      <c r="E6" s="9">
        <f>E5/$S$5</f>
        <v>7.4680305447254267E-3</v>
      </c>
      <c r="F6" s="9">
        <f>F5/$S$5</f>
        <v>9.8714323735285936E-2</v>
      </c>
      <c r="G6" s="9">
        <f>G5/$S$5</f>
        <v>4.4612030860622575E-3</v>
      </c>
      <c r="H6" s="9">
        <f>H5/$S$5</f>
        <v>0.10365291292859578</v>
      </c>
      <c r="I6" s="9">
        <f>I5/$S$5</f>
        <v>0.22395812598660461</v>
      </c>
      <c r="J6" s="9">
        <f>J5/$S$5</f>
        <v>7.7945538897684644E-2</v>
      </c>
      <c r="K6" s="9">
        <f>K5/$S$5</f>
        <v>3.3621992464083955E-2</v>
      </c>
      <c r="L6" s="9">
        <f>L5/$S$5</f>
        <v>6.9800031238465652E-3</v>
      </c>
      <c r="M6" s="9">
        <f>M5/$S$5</f>
        <v>2.5395399734172127E-4</v>
      </c>
      <c r="N6" s="9">
        <f>N5/$S$5</f>
        <v>1.3900079575850661E-4</v>
      </c>
      <c r="O6" s="9">
        <f>O5/$S$5</f>
        <v>1.8962438672518194E-5</v>
      </c>
      <c r="P6" s="9">
        <f>P5/$S$5</f>
        <v>6.3613824378938511E-7</v>
      </c>
      <c r="Q6" s="9">
        <f>Q5/$S$5</f>
        <v>0</v>
      </c>
      <c r="R6" s="9">
        <f>R5/$S$5</f>
        <v>0</v>
      </c>
    </row>
    <row r="7" spans="1:19" s="3" customFormat="1" x14ac:dyDescent="0.35"/>
    <row r="8" spans="1:19" x14ac:dyDescent="0.35">
      <c r="A8" s="1" t="s">
        <v>88</v>
      </c>
    </row>
    <row r="9" spans="1:19" x14ac:dyDescent="0.35">
      <c r="A9" t="s">
        <v>51</v>
      </c>
      <c r="B9" t="s">
        <v>90</v>
      </c>
      <c r="C9" s="15">
        <v>6363754931.5831175</v>
      </c>
      <c r="D9" s="15">
        <v>1796772838.8188183</v>
      </c>
      <c r="E9" s="15">
        <v>137635708.47341484</v>
      </c>
      <c r="F9" s="15">
        <v>1819303737.7674038</v>
      </c>
      <c r="G9" s="15">
        <v>82219916.444722965</v>
      </c>
      <c r="H9" s="15">
        <v>1910321874.1300669</v>
      </c>
      <c r="I9" s="15">
        <v>4127545429.0041256</v>
      </c>
      <c r="J9" s="15">
        <v>1436535295.9224372</v>
      </c>
      <c r="K9" s="15">
        <v>619652895.81607497</v>
      </c>
      <c r="L9" s="15">
        <v>128641369.2798564</v>
      </c>
      <c r="M9" s="15">
        <v>4680368.9586500777</v>
      </c>
      <c r="N9" s="15">
        <v>2561782.9075569068</v>
      </c>
      <c r="O9" s="19">
        <v>349477.50487162464</v>
      </c>
      <c r="P9" s="15">
        <v>11724.019786290926</v>
      </c>
      <c r="Q9" s="15">
        <v>0</v>
      </c>
      <c r="R9" s="15">
        <v>0</v>
      </c>
      <c r="S9" s="17">
        <f>SUM(C9:R9)</f>
        <v>18429987350.630905</v>
      </c>
    </row>
    <row r="10" spans="1:19" x14ac:dyDescent="0.35">
      <c r="A10" t="s">
        <v>55</v>
      </c>
      <c r="C10" s="9">
        <f>C9/$S$9</f>
        <v>0.34529350511818285</v>
      </c>
      <c r="D10" s="9">
        <f>D9/$S$9</f>
        <v>9.7491810744911353E-2</v>
      </c>
      <c r="E10" s="9">
        <f>E9/$S$9</f>
        <v>7.4680305447254267E-3</v>
      </c>
      <c r="F10" s="9">
        <f>F9/$S$9</f>
        <v>9.8714323735285936E-2</v>
      </c>
      <c r="G10" s="9">
        <f>G9/$S$9</f>
        <v>4.4612030860622575E-3</v>
      </c>
      <c r="H10" s="9">
        <f>H9/$S$9</f>
        <v>0.10365291292859578</v>
      </c>
      <c r="I10" s="9">
        <f>I9/$S$9</f>
        <v>0.22395812598660461</v>
      </c>
      <c r="J10" s="9">
        <f>J9/$S$9</f>
        <v>7.7945538897684644E-2</v>
      </c>
      <c r="K10" s="9">
        <f>K9/$S$9</f>
        <v>3.3621992464083955E-2</v>
      </c>
      <c r="L10" s="9">
        <f>L9/$S$9</f>
        <v>6.9800031238465652E-3</v>
      </c>
      <c r="M10" s="9">
        <f>M9/$S$9</f>
        <v>2.5395399734172127E-4</v>
      </c>
      <c r="N10" s="9">
        <f>N9/$S$9</f>
        <v>1.3900079575850661E-4</v>
      </c>
      <c r="O10" s="9">
        <f>O9/$S$9</f>
        <v>1.8962438672518194E-5</v>
      </c>
      <c r="P10" s="9">
        <f>P9/$S$9</f>
        <v>6.3613824378938511E-7</v>
      </c>
      <c r="Q10" s="9">
        <f>Q9/$S$9</f>
        <v>0</v>
      </c>
      <c r="R10" s="9">
        <f>R9/$S$9</f>
        <v>0</v>
      </c>
    </row>
    <row r="11" spans="1:19" s="3" customFormat="1" x14ac:dyDescent="0.35"/>
    <row r="12" spans="1:19" x14ac:dyDescent="0.35">
      <c r="A12" s="1" t="s">
        <v>89</v>
      </c>
    </row>
    <row r="13" spans="1:19" x14ac:dyDescent="0.35">
      <c r="A13" t="s">
        <v>51</v>
      </c>
      <c r="B13" t="s">
        <v>90</v>
      </c>
      <c r="C13" s="15">
        <v>6363754931.5831175</v>
      </c>
      <c r="D13" s="15">
        <v>1796772838.8188183</v>
      </c>
      <c r="E13" s="15">
        <v>137635708.47341484</v>
      </c>
      <c r="F13" s="15">
        <v>1819303737.7674038</v>
      </c>
      <c r="G13" s="15">
        <v>82219916.444722965</v>
      </c>
      <c r="H13" s="15">
        <v>1910321874.1300669</v>
      </c>
      <c r="I13" s="15">
        <v>4127545429.0041256</v>
      </c>
      <c r="J13" s="15">
        <v>1436535295.9224372</v>
      </c>
      <c r="K13" s="15">
        <v>619652895.81607497</v>
      </c>
      <c r="L13" s="15">
        <v>128641369.2798564</v>
      </c>
      <c r="M13" s="15">
        <v>4680368.9586500777</v>
      </c>
      <c r="N13" s="15">
        <v>2561782.9075569068</v>
      </c>
      <c r="O13" s="19">
        <v>349477.50487162464</v>
      </c>
      <c r="P13" s="15">
        <v>11724.019786290926</v>
      </c>
      <c r="Q13" s="15">
        <v>0</v>
      </c>
      <c r="R13" s="15">
        <v>0</v>
      </c>
      <c r="S13" s="17">
        <f>SUM(C13:R13)</f>
        <v>18429987350.630905</v>
      </c>
    </row>
    <row r="14" spans="1:19" x14ac:dyDescent="0.35">
      <c r="A14" t="s">
        <v>55</v>
      </c>
      <c r="C14" s="9">
        <f>C13/$S$13</f>
        <v>0.34529350511818285</v>
      </c>
      <c r="D14" s="9">
        <f>D13/$S$13</f>
        <v>9.7491810744911353E-2</v>
      </c>
      <c r="E14" s="9">
        <f>E13/$S$13</f>
        <v>7.4680305447254267E-3</v>
      </c>
      <c r="F14" s="9">
        <f>F13/$S$13</f>
        <v>9.8714323735285936E-2</v>
      </c>
      <c r="G14" s="9">
        <f>G13/$S$13</f>
        <v>4.4612030860622575E-3</v>
      </c>
      <c r="H14" s="9">
        <f>H13/$S$13</f>
        <v>0.10365291292859578</v>
      </c>
      <c r="I14" s="9">
        <f>I13/$S$13</f>
        <v>0.22395812598660461</v>
      </c>
      <c r="J14" s="9">
        <f>J13/$S$13</f>
        <v>7.7945538897684644E-2</v>
      </c>
      <c r="K14" s="9">
        <f>K13/$S$13</f>
        <v>3.3621992464083955E-2</v>
      </c>
      <c r="L14" s="9">
        <f>L13/$S$13</f>
        <v>6.9800031238465652E-3</v>
      </c>
      <c r="M14" s="9">
        <f>M13/$S$13</f>
        <v>2.5395399734172127E-4</v>
      </c>
      <c r="N14" s="9">
        <f>N13/$S$13</f>
        <v>1.3900079575850661E-4</v>
      </c>
      <c r="O14" s="9">
        <f>O13/$S$13</f>
        <v>1.8962438672518194E-5</v>
      </c>
      <c r="P14" s="9">
        <f>P13/$S$13</f>
        <v>6.3613824378938511E-7</v>
      </c>
      <c r="Q14" s="9">
        <f>Q13/$S$13</f>
        <v>0</v>
      </c>
      <c r="R14" s="9">
        <f>R13/$S$13</f>
        <v>0</v>
      </c>
    </row>
    <row r="15" spans="1:19" s="3" customFormat="1" x14ac:dyDescent="0.35"/>
    <row r="16" spans="1:19" x14ac:dyDescent="0.35">
      <c r="A16" s="1" t="s">
        <v>84</v>
      </c>
    </row>
    <row r="17" spans="1:19" x14ac:dyDescent="0.35">
      <c r="A17" t="s">
        <v>51</v>
      </c>
      <c r="B17" t="s">
        <v>90</v>
      </c>
      <c r="C17" s="15">
        <v>6363754931.5831175</v>
      </c>
      <c r="D17" s="15">
        <v>1796772838.8188183</v>
      </c>
      <c r="E17" s="15">
        <v>137635708.47341484</v>
      </c>
      <c r="F17" s="15">
        <v>1819303737.7674038</v>
      </c>
      <c r="G17" s="15">
        <v>82219916.444722965</v>
      </c>
      <c r="H17" s="15">
        <v>1910321874.1300669</v>
      </c>
      <c r="I17" s="15">
        <v>4127545429.0041256</v>
      </c>
      <c r="J17" s="15">
        <v>1436535295.9224372</v>
      </c>
      <c r="K17" s="15">
        <v>619652895.81607497</v>
      </c>
      <c r="L17" s="15">
        <v>128641369.2798564</v>
      </c>
      <c r="M17" s="15">
        <v>4680368.9586500777</v>
      </c>
      <c r="N17" s="15">
        <v>2561782.9075569068</v>
      </c>
      <c r="O17" s="19">
        <v>349477.50487162464</v>
      </c>
      <c r="P17" s="15">
        <v>11724.019786290926</v>
      </c>
      <c r="Q17" s="15">
        <v>0</v>
      </c>
      <c r="R17" s="15">
        <v>0</v>
      </c>
      <c r="S17" s="17">
        <f>SUM(C17:R17)</f>
        <v>18429987350.630905</v>
      </c>
    </row>
    <row r="18" spans="1:19" x14ac:dyDescent="0.35">
      <c r="A18" t="s">
        <v>55</v>
      </c>
      <c r="C18" s="9">
        <f>C17/$S$17</f>
        <v>0.34529350511818285</v>
      </c>
      <c r="D18" s="9">
        <f>D17/$S$17</f>
        <v>9.7491810744911353E-2</v>
      </c>
      <c r="E18" s="9">
        <f>E17/$S$17</f>
        <v>7.4680305447254267E-3</v>
      </c>
      <c r="F18" s="9">
        <f>F17/$S$17</f>
        <v>9.8714323735285936E-2</v>
      </c>
      <c r="G18" s="9">
        <f>G17/$S$17</f>
        <v>4.4612030860622575E-3</v>
      </c>
      <c r="H18" s="9">
        <f>H17/$S$17</f>
        <v>0.10365291292859578</v>
      </c>
      <c r="I18" s="9">
        <f>I17/$S$17</f>
        <v>0.22395812598660461</v>
      </c>
      <c r="J18" s="9">
        <f>J17/$S$17</f>
        <v>7.7945538897684644E-2</v>
      </c>
      <c r="K18" s="9">
        <f>K17/$S$17</f>
        <v>3.3621992464083955E-2</v>
      </c>
      <c r="L18" s="9">
        <f>L17/$S$17</f>
        <v>6.9800031238465652E-3</v>
      </c>
      <c r="M18" s="9">
        <f>M17/$S$17</f>
        <v>2.5395399734172127E-4</v>
      </c>
      <c r="N18" s="9">
        <f>N17/$S$17</f>
        <v>1.3900079575850661E-4</v>
      </c>
      <c r="O18" s="9">
        <f>O17/$S$17</f>
        <v>1.8962438672518194E-5</v>
      </c>
      <c r="P18" s="9">
        <f>P17/$S$17</f>
        <v>6.3613824378938511E-7</v>
      </c>
      <c r="Q18" s="9">
        <f>Q17/$S$17</f>
        <v>0</v>
      </c>
      <c r="R18" s="9">
        <f>R17/$S$17</f>
        <v>0</v>
      </c>
    </row>
    <row r="19" spans="1:19" s="3" customFormat="1" x14ac:dyDescent="0.35"/>
    <row r="20" spans="1:19" x14ac:dyDescent="0.35">
      <c r="A20" s="1" t="s">
        <v>87</v>
      </c>
    </row>
    <row r="21" spans="1:19" x14ac:dyDescent="0.35">
      <c r="A21" t="s">
        <v>51</v>
      </c>
      <c r="B21" t="s">
        <v>90</v>
      </c>
      <c r="C21" s="15">
        <v>6363754931.5831175</v>
      </c>
      <c r="D21" s="15">
        <v>1796772838.8188183</v>
      </c>
      <c r="E21" s="15">
        <v>137635708.47341484</v>
      </c>
      <c r="F21" s="15">
        <v>1819303737.7674038</v>
      </c>
      <c r="G21" s="15">
        <v>82219916.444722965</v>
      </c>
      <c r="H21" s="15">
        <v>1910321874.1300669</v>
      </c>
      <c r="I21" s="15">
        <v>4127545429.0041256</v>
      </c>
      <c r="J21" s="15">
        <v>1436535295.9224372</v>
      </c>
      <c r="K21" s="15">
        <v>619652895.81607497</v>
      </c>
      <c r="L21" s="15">
        <v>128641369.2798564</v>
      </c>
      <c r="M21" s="15">
        <v>4680368.9586500777</v>
      </c>
      <c r="N21" s="15">
        <v>2561782.9075569068</v>
      </c>
      <c r="O21" s="19">
        <v>349477.50487162464</v>
      </c>
      <c r="P21" s="15">
        <v>11724.019786290926</v>
      </c>
      <c r="Q21" s="15">
        <v>0</v>
      </c>
      <c r="R21" s="15">
        <v>0</v>
      </c>
      <c r="S21" s="17">
        <f>SUM(C21:R21)</f>
        <v>18429987350.630905</v>
      </c>
    </row>
    <row r="22" spans="1:19" x14ac:dyDescent="0.35">
      <c r="A22" t="s">
        <v>55</v>
      </c>
      <c r="C22" s="9">
        <f>C21/$S$21</f>
        <v>0.34529350511818285</v>
      </c>
      <c r="D22" s="9">
        <f>D21/$S$21</f>
        <v>9.7491810744911353E-2</v>
      </c>
      <c r="E22" s="9">
        <f>E21/$S$21</f>
        <v>7.4680305447254267E-3</v>
      </c>
      <c r="F22" s="9">
        <f>F21/$S$21</f>
        <v>9.8714323735285936E-2</v>
      </c>
      <c r="G22" s="9">
        <f>G21/$S$21</f>
        <v>4.4612030860622575E-3</v>
      </c>
      <c r="H22" s="9">
        <f>H21/$S$21</f>
        <v>0.10365291292859578</v>
      </c>
      <c r="I22" s="9">
        <f>I21/$S$21</f>
        <v>0.22395812598660461</v>
      </c>
      <c r="J22" s="9">
        <f>J21/$S$21</f>
        <v>7.7945538897684644E-2</v>
      </c>
      <c r="K22" s="9">
        <f>K21/$S$21</f>
        <v>3.3621992464083955E-2</v>
      </c>
      <c r="L22" s="9">
        <f>L21/$S$21</f>
        <v>6.9800031238465652E-3</v>
      </c>
      <c r="M22" s="9">
        <f>M21/$S$21</f>
        <v>2.5395399734172127E-4</v>
      </c>
      <c r="N22" s="9">
        <f>N21/$S$21</f>
        <v>1.3900079575850661E-4</v>
      </c>
      <c r="O22" s="9">
        <f>O21/$S$21</f>
        <v>1.8962438672518194E-5</v>
      </c>
      <c r="P22" s="9">
        <f>P21/$S$21</f>
        <v>6.3613824378938511E-7</v>
      </c>
      <c r="Q22" s="9">
        <f>Q21/$S$21</f>
        <v>0</v>
      </c>
      <c r="R22" s="9">
        <f>R21/$S$21</f>
        <v>0</v>
      </c>
    </row>
    <row r="23" spans="1:19" s="3" customFormat="1" x14ac:dyDescent="0.35"/>
    <row r="24" spans="1:19" x14ac:dyDescent="0.35">
      <c r="A24" s="1" t="s">
        <v>62</v>
      </c>
    </row>
    <row r="25" spans="1:19" x14ac:dyDescent="0.35">
      <c r="A25" t="s">
        <v>49</v>
      </c>
      <c r="B25" t="s">
        <v>50</v>
      </c>
      <c r="C25" s="15">
        <v>6363754931.5831175</v>
      </c>
      <c r="D25" s="15">
        <v>1796772838.8188183</v>
      </c>
      <c r="E25" s="15">
        <v>137635708.47341484</v>
      </c>
      <c r="F25" s="15">
        <v>1819303737.7674038</v>
      </c>
      <c r="G25" s="15">
        <v>82219916.444722965</v>
      </c>
      <c r="H25" s="15">
        <v>1910321874.1300669</v>
      </c>
      <c r="I25" s="15">
        <v>4127545429.0041256</v>
      </c>
      <c r="J25" s="15">
        <v>1436535295.9224372</v>
      </c>
      <c r="K25" s="15">
        <v>619652895.81607497</v>
      </c>
      <c r="L25" s="15">
        <v>128641369.2798564</v>
      </c>
      <c r="M25" s="15">
        <v>4680368.9586500777</v>
      </c>
      <c r="N25" s="15">
        <v>2561782.9075569068</v>
      </c>
      <c r="O25" s="19">
        <v>349477.50487162464</v>
      </c>
      <c r="P25" s="15">
        <v>11724.019786290926</v>
      </c>
      <c r="Q25" s="15">
        <v>0</v>
      </c>
      <c r="R25" s="15">
        <v>0</v>
      </c>
      <c r="S25" s="17">
        <f>SUM(C25:R25)</f>
        <v>18429987350.630905</v>
      </c>
    </row>
    <row r="26" spans="1:19" x14ac:dyDescent="0.35">
      <c r="A26" t="s">
        <v>55</v>
      </c>
      <c r="C26" s="9">
        <f>C25/$S$25</f>
        <v>0.34529350511818285</v>
      </c>
      <c r="D26" s="9">
        <f>D25/$S$25</f>
        <v>9.7491810744911353E-2</v>
      </c>
      <c r="E26" s="9">
        <f>E25/$S$25</f>
        <v>7.4680305447254267E-3</v>
      </c>
      <c r="F26" s="9">
        <f>F25/$S$25</f>
        <v>9.8714323735285936E-2</v>
      </c>
      <c r="G26" s="9">
        <f>G25/$S$25</f>
        <v>4.4612030860622575E-3</v>
      </c>
      <c r="H26" s="9">
        <f>H25/$S$25</f>
        <v>0.10365291292859578</v>
      </c>
      <c r="I26" s="9">
        <f>I25/$S$25</f>
        <v>0.22395812598660461</v>
      </c>
      <c r="J26" s="9">
        <f>J25/$S$25</f>
        <v>7.7945538897684644E-2</v>
      </c>
      <c r="K26" s="9">
        <f>K25/$S$25</f>
        <v>3.3621992464083955E-2</v>
      </c>
      <c r="L26" s="9">
        <f>L25/$S$25</f>
        <v>6.9800031238465652E-3</v>
      </c>
      <c r="M26" s="9">
        <f>M25/$S$25</f>
        <v>2.5395399734172127E-4</v>
      </c>
      <c r="N26" s="9">
        <f>N25/$S$25</f>
        <v>1.3900079575850661E-4</v>
      </c>
      <c r="O26" s="9">
        <f>O25/$S$25</f>
        <v>1.8962438672518194E-5</v>
      </c>
      <c r="P26" s="9">
        <f>P25/$S$25</f>
        <v>6.3613824378938511E-7</v>
      </c>
      <c r="Q26" s="9">
        <f>Q25/$S$25</f>
        <v>0</v>
      </c>
      <c r="R26" s="9">
        <f>R25/$S$25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44B2-DC68-403E-9BCB-3FA76A8AA7DB}">
  <dimension ref="A1:S27"/>
  <sheetViews>
    <sheetView workbookViewId="0"/>
  </sheetViews>
  <sheetFormatPr defaultRowHeight="14.5" x14ac:dyDescent="0.35"/>
  <cols>
    <col min="1" max="1" width="58.7265625" bestFit="1" customWidth="1"/>
    <col min="3" max="3" width="15.1796875" bestFit="1" customWidth="1"/>
    <col min="4" max="4" width="15" bestFit="1" customWidth="1"/>
    <col min="5" max="5" width="23" bestFit="1" customWidth="1"/>
    <col min="6" max="6" width="31.81640625" bestFit="1" customWidth="1"/>
    <col min="7" max="7" width="28.81640625" bestFit="1" customWidth="1"/>
    <col min="8" max="8" width="31.26953125" bestFit="1" customWidth="1"/>
    <col min="9" max="9" width="28.26953125" bestFit="1" customWidth="1"/>
    <col min="10" max="10" width="23.54296875" bestFit="1" customWidth="1"/>
    <col min="11" max="11" width="27.54296875" bestFit="1" customWidth="1"/>
    <col min="12" max="12" width="25.26953125" bestFit="1" customWidth="1"/>
    <col min="13" max="13" width="18.453125" bestFit="1" customWidth="1"/>
    <col min="14" max="14" width="13.1796875" bestFit="1" customWidth="1"/>
    <col min="15" max="15" width="27.54296875" bestFit="1" customWidth="1"/>
    <col min="16" max="16" width="27.453125" bestFit="1" customWidth="1"/>
    <col min="17" max="17" width="16" bestFit="1" customWidth="1"/>
    <col min="18" max="18" width="17.81640625" bestFit="1" customWidth="1"/>
    <col min="19" max="19" width="15.26953125" bestFit="1" customWidth="1"/>
  </cols>
  <sheetData>
    <row r="1" spans="1:19" x14ac:dyDescent="0.35">
      <c r="A1" s="13" t="s">
        <v>59</v>
      </c>
    </row>
    <row r="3" spans="1:19" x14ac:dyDescent="0.35">
      <c r="A3" s="2" t="s">
        <v>0</v>
      </c>
      <c r="B3" s="3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t="s">
        <v>52</v>
      </c>
    </row>
    <row r="4" spans="1:19" x14ac:dyDescent="0.35">
      <c r="A4" s="1" t="s">
        <v>85</v>
      </c>
    </row>
    <row r="5" spans="1:19" x14ac:dyDescent="0.35">
      <c r="A5" t="s">
        <v>53</v>
      </c>
      <c r="B5" t="s">
        <v>54</v>
      </c>
      <c r="C5" s="15">
        <v>1942660.4689632247</v>
      </c>
      <c r="D5" s="15">
        <v>498640.93691638455</v>
      </c>
      <c r="E5" s="15">
        <v>51033.053505076692</v>
      </c>
      <c r="F5" s="15">
        <v>444831.27870906284</v>
      </c>
      <c r="G5" s="15">
        <v>19114.763124868594</v>
      </c>
      <c r="H5" s="15">
        <v>393526.60100076534</v>
      </c>
      <c r="I5" s="15">
        <v>640911.13921073684</v>
      </c>
      <c r="J5" s="15">
        <v>222254.12773437682</v>
      </c>
      <c r="K5" s="15">
        <v>148927.31322082225</v>
      </c>
      <c r="L5" s="15">
        <v>29995.599539766878</v>
      </c>
      <c r="M5" s="15">
        <v>1091.3322415009927</v>
      </c>
      <c r="N5" s="15">
        <v>294.03156148068956</v>
      </c>
      <c r="O5" s="15">
        <v>414.04436710277866</v>
      </c>
      <c r="P5" s="15">
        <v>2.5836240000000004</v>
      </c>
      <c r="Q5" s="15"/>
      <c r="R5" s="15"/>
      <c r="S5" s="15">
        <f>SUM(C5:R5)</f>
        <v>4393697.2737191701</v>
      </c>
    </row>
    <row r="6" spans="1:19" x14ac:dyDescent="0.35">
      <c r="A6" t="s">
        <v>55</v>
      </c>
      <c r="C6" s="9">
        <f>C5/$S$5</f>
        <v>0.44214709114877282</v>
      </c>
      <c r="D6" s="9">
        <f>D5/$S$5</f>
        <v>0.11349005310379423</v>
      </c>
      <c r="E6" s="9">
        <f>E5/$S$5</f>
        <v>1.1615059100755548E-2</v>
      </c>
      <c r="F6" s="9">
        <f>F5/$S$5</f>
        <v>0.10124304224822543</v>
      </c>
      <c r="G6" s="9">
        <f>G5/$S$5</f>
        <v>4.3504961616730497E-3</v>
      </c>
      <c r="H6" s="9">
        <f>H5/$S$5</f>
        <v>8.9566161818803128E-2</v>
      </c>
      <c r="I6" s="9">
        <f>I5/$S$5</f>
        <v>0.14587057306936838</v>
      </c>
      <c r="J6" s="9">
        <f>J5/$S$5</f>
        <v>5.0584761281526225E-2</v>
      </c>
      <c r="K6" s="9">
        <f>K5/$S$5</f>
        <v>3.3895670079872958E-2</v>
      </c>
      <c r="L6" s="9">
        <f>L5/$S$5</f>
        <v>6.8269609103897705E-3</v>
      </c>
      <c r="M6" s="9">
        <f>M5/$S$5</f>
        <v>2.4838585216800874E-4</v>
      </c>
      <c r="N6" s="9">
        <f>N5/$S$5</f>
        <v>6.6921215359882588E-5</v>
      </c>
      <c r="O6" s="9">
        <f>O5/$S$5</f>
        <v>9.4235979701965002E-5</v>
      </c>
      <c r="P6" s="9">
        <f>P5/$S$5</f>
        <v>5.8802958853216994E-7</v>
      </c>
      <c r="Q6" s="9">
        <f>Q5/$S$5</f>
        <v>0</v>
      </c>
      <c r="R6" s="9">
        <f>R5/$S$5</f>
        <v>0</v>
      </c>
      <c r="S6" s="16">
        <f>SUM(C6:R6)</f>
        <v>1</v>
      </c>
    </row>
    <row r="7" spans="1:19" s="3" customFormat="1" x14ac:dyDescent="0.35"/>
    <row r="8" spans="1:19" x14ac:dyDescent="0.35">
      <c r="A8" s="1" t="s">
        <v>82</v>
      </c>
    </row>
    <row r="9" spans="1:19" x14ac:dyDescent="0.35">
      <c r="A9" t="s">
        <v>53</v>
      </c>
      <c r="B9" t="s">
        <v>54</v>
      </c>
      <c r="C9" s="15">
        <v>1942660.4689632247</v>
      </c>
      <c r="D9" s="15">
        <v>498640.93691638455</v>
      </c>
      <c r="E9" s="15">
        <v>51033.053505076692</v>
      </c>
      <c r="F9" s="15">
        <v>444831.27870906284</v>
      </c>
      <c r="G9" s="15">
        <v>19114.763124868594</v>
      </c>
      <c r="H9" s="15">
        <v>393526.60100076534</v>
      </c>
      <c r="I9" s="15">
        <v>640911.13921073684</v>
      </c>
      <c r="J9" s="15">
        <v>222254.12773437682</v>
      </c>
      <c r="K9" s="15">
        <v>148927.31322082225</v>
      </c>
      <c r="L9" s="15">
        <v>29995.599539766878</v>
      </c>
      <c r="M9" s="15">
        <v>1091.3322415009927</v>
      </c>
      <c r="N9" s="15">
        <v>294.03156148068956</v>
      </c>
      <c r="O9" s="15">
        <v>414.04436710277866</v>
      </c>
      <c r="P9" s="15">
        <v>2.5836240000000004</v>
      </c>
      <c r="Q9" s="15"/>
      <c r="R9" s="15"/>
      <c r="S9" s="15">
        <f>SUM(C9:R9)</f>
        <v>4393697.2737191701</v>
      </c>
    </row>
    <row r="10" spans="1:19" x14ac:dyDescent="0.35">
      <c r="A10" t="s">
        <v>55</v>
      </c>
      <c r="C10" s="9">
        <f>C9/$S$9</f>
        <v>0.44214709114877282</v>
      </c>
      <c r="D10" s="9">
        <f>D9/$S$9</f>
        <v>0.11349005310379423</v>
      </c>
      <c r="E10" s="9">
        <f>E9/$S$9</f>
        <v>1.1615059100755548E-2</v>
      </c>
      <c r="F10" s="9">
        <f>F9/$S$9</f>
        <v>0.10124304224822543</v>
      </c>
      <c r="G10" s="9">
        <f>G9/$S$9</f>
        <v>4.3504961616730497E-3</v>
      </c>
      <c r="H10" s="9">
        <f>H9/$S$9</f>
        <v>8.9566161818803128E-2</v>
      </c>
      <c r="I10" s="9">
        <f>I9/$S$9</f>
        <v>0.14587057306936838</v>
      </c>
      <c r="J10" s="9">
        <f>J9/$S$9</f>
        <v>5.0584761281526225E-2</v>
      </c>
      <c r="K10" s="9">
        <f>K9/$S$9</f>
        <v>3.3895670079872958E-2</v>
      </c>
      <c r="L10" s="9">
        <f>L9/$S$9</f>
        <v>6.8269609103897705E-3</v>
      </c>
      <c r="M10" s="9">
        <f>M9/$S$9</f>
        <v>2.4838585216800874E-4</v>
      </c>
      <c r="N10" s="9">
        <f>N9/$S$9</f>
        <v>6.6921215359882588E-5</v>
      </c>
      <c r="O10" s="9">
        <f>O9/$S$9</f>
        <v>9.4235979701965002E-5</v>
      </c>
      <c r="P10" s="9">
        <f>P9/$S$9</f>
        <v>5.8802958853216994E-7</v>
      </c>
      <c r="Q10" s="9">
        <f>Q9/$S$9</f>
        <v>0</v>
      </c>
      <c r="R10" s="9">
        <f>R9/$S$9</f>
        <v>0</v>
      </c>
      <c r="S10" s="16">
        <f>SUM(C10:R10)</f>
        <v>1</v>
      </c>
    </row>
    <row r="11" spans="1:19" s="3" customFormat="1" x14ac:dyDescent="0.35"/>
    <row r="12" spans="1:19" x14ac:dyDescent="0.35">
      <c r="A12" s="1" t="s">
        <v>89</v>
      </c>
    </row>
    <row r="13" spans="1:19" x14ac:dyDescent="0.35">
      <c r="A13" t="s">
        <v>53</v>
      </c>
      <c r="B13" t="s">
        <v>54</v>
      </c>
      <c r="C13" s="15">
        <v>1942660.4689632247</v>
      </c>
      <c r="D13" s="15">
        <v>498640.93691638455</v>
      </c>
      <c r="E13" s="15">
        <v>51033.053505076692</v>
      </c>
      <c r="F13" s="15">
        <v>444831.27870906284</v>
      </c>
      <c r="G13" s="15">
        <v>19114.763124868594</v>
      </c>
      <c r="H13" s="15">
        <v>393526.60100076534</v>
      </c>
      <c r="I13" s="15">
        <v>640911.13921073684</v>
      </c>
      <c r="J13" s="15">
        <v>222254.12773437682</v>
      </c>
      <c r="K13" s="15">
        <v>148927.31322082225</v>
      </c>
      <c r="L13" s="15">
        <v>29995.599539766878</v>
      </c>
      <c r="M13" s="15">
        <v>1091.3322415009927</v>
      </c>
      <c r="N13" s="15">
        <v>294.03156148068956</v>
      </c>
      <c r="O13" s="15">
        <v>414.04436710277866</v>
      </c>
      <c r="P13" s="15">
        <v>2.5836240000000004</v>
      </c>
      <c r="Q13" s="15"/>
      <c r="R13" s="15"/>
      <c r="S13" s="15">
        <f>SUM(C13:R13)</f>
        <v>4393697.2737191701</v>
      </c>
    </row>
    <row r="14" spans="1:19" x14ac:dyDescent="0.35">
      <c r="A14" t="s">
        <v>55</v>
      </c>
      <c r="C14" s="9">
        <f>C13/$S$13</f>
        <v>0.44214709114877282</v>
      </c>
      <c r="D14" s="9">
        <f>D13/$S$13</f>
        <v>0.11349005310379423</v>
      </c>
      <c r="E14" s="9">
        <f>E13/$S$13</f>
        <v>1.1615059100755548E-2</v>
      </c>
      <c r="F14" s="9">
        <f>F13/$S$13</f>
        <v>0.10124304224822543</v>
      </c>
      <c r="G14" s="9">
        <f>G13/$S$13</f>
        <v>4.3504961616730497E-3</v>
      </c>
      <c r="H14" s="9">
        <f>H13/$S$13</f>
        <v>8.9566161818803128E-2</v>
      </c>
      <c r="I14" s="9">
        <f>I13/$S$13</f>
        <v>0.14587057306936838</v>
      </c>
      <c r="J14" s="9">
        <f>J13/$S$13</f>
        <v>5.0584761281526225E-2</v>
      </c>
      <c r="K14" s="9">
        <f>K13/$S$13</f>
        <v>3.3895670079872958E-2</v>
      </c>
      <c r="L14" s="9">
        <f>L13/$S$13</f>
        <v>6.8269609103897705E-3</v>
      </c>
      <c r="M14" s="9">
        <f>M13/$S$13</f>
        <v>2.4838585216800874E-4</v>
      </c>
      <c r="N14" s="9">
        <f>N13/$S$13</f>
        <v>6.6921215359882588E-5</v>
      </c>
      <c r="O14" s="9">
        <f>O13/$S$13</f>
        <v>9.4235979701965002E-5</v>
      </c>
      <c r="P14" s="9">
        <f>P13/$S$13</f>
        <v>5.8802958853216994E-7</v>
      </c>
      <c r="Q14" s="9">
        <f>Q13/$S$13</f>
        <v>0</v>
      </c>
      <c r="R14" s="9">
        <f>R13/$S$13</f>
        <v>0</v>
      </c>
      <c r="S14" s="16">
        <f>SUM(C14:R14)</f>
        <v>1</v>
      </c>
    </row>
    <row r="15" spans="1:19" s="3" customFormat="1" x14ac:dyDescent="0.35"/>
    <row r="16" spans="1:19" x14ac:dyDescent="0.35">
      <c r="A16" s="1" t="s">
        <v>84</v>
      </c>
    </row>
    <row r="17" spans="1:19" x14ac:dyDescent="0.35">
      <c r="A17" t="s">
        <v>53</v>
      </c>
      <c r="B17" t="s">
        <v>54</v>
      </c>
      <c r="C17" s="15">
        <v>1942660.4689632247</v>
      </c>
      <c r="D17" s="15">
        <v>498640.93691638455</v>
      </c>
      <c r="E17" s="15">
        <v>51033.053505076692</v>
      </c>
      <c r="F17" s="15">
        <v>444831.27870906284</v>
      </c>
      <c r="G17" s="15">
        <v>19114.763124868594</v>
      </c>
      <c r="H17" s="15">
        <v>393526.60100076534</v>
      </c>
      <c r="I17" s="15">
        <v>640911.13921073684</v>
      </c>
      <c r="J17" s="15">
        <v>222254.12773437682</v>
      </c>
      <c r="K17" s="15">
        <v>148927.31322082225</v>
      </c>
      <c r="L17" s="15">
        <v>29995.599539766878</v>
      </c>
      <c r="M17" s="15">
        <v>1091.3322415009927</v>
      </c>
      <c r="N17" s="15">
        <v>294.03156148068956</v>
      </c>
      <c r="O17" s="15">
        <v>414.04436710277866</v>
      </c>
      <c r="P17" s="15">
        <v>2.5836240000000004</v>
      </c>
      <c r="Q17" s="15"/>
      <c r="R17" s="15"/>
      <c r="S17" s="15">
        <f>SUM(C17:R17)</f>
        <v>4393697.2737191701</v>
      </c>
    </row>
    <row r="18" spans="1:19" x14ac:dyDescent="0.35">
      <c r="A18" t="s">
        <v>55</v>
      </c>
      <c r="C18" s="9">
        <f>C17/$S$17</f>
        <v>0.44214709114877282</v>
      </c>
      <c r="D18" s="9">
        <f>D17/$S$17</f>
        <v>0.11349005310379423</v>
      </c>
      <c r="E18" s="9">
        <f>E17/$S$17</f>
        <v>1.1615059100755548E-2</v>
      </c>
      <c r="F18" s="9">
        <f>F17/$S$17</f>
        <v>0.10124304224822543</v>
      </c>
      <c r="G18" s="9">
        <f>G17/$S$17</f>
        <v>4.3504961616730497E-3</v>
      </c>
      <c r="H18" s="9">
        <f>H17/$S$17</f>
        <v>8.9566161818803128E-2</v>
      </c>
      <c r="I18" s="9">
        <f>I17/$S$17</f>
        <v>0.14587057306936838</v>
      </c>
      <c r="J18" s="9">
        <f>J17/$S$17</f>
        <v>5.0584761281526225E-2</v>
      </c>
      <c r="K18" s="9">
        <f>K17/$S$17</f>
        <v>3.3895670079872958E-2</v>
      </c>
      <c r="L18" s="9">
        <f>L17/$S$17</f>
        <v>6.8269609103897705E-3</v>
      </c>
      <c r="M18" s="9">
        <f>M17/$S$17</f>
        <v>2.4838585216800874E-4</v>
      </c>
      <c r="N18" s="9">
        <f>N17/$S$17</f>
        <v>6.6921215359882588E-5</v>
      </c>
      <c r="O18" s="9">
        <f>O17/$S$17</f>
        <v>9.4235979701965002E-5</v>
      </c>
      <c r="P18" s="9">
        <f>P17/$S$17</f>
        <v>5.8802958853216994E-7</v>
      </c>
      <c r="Q18" s="9">
        <f>Q17/$S$17</f>
        <v>0</v>
      </c>
      <c r="R18" s="9">
        <f>R17/$S$17</f>
        <v>0</v>
      </c>
      <c r="S18" s="16">
        <f>SUM(C18:R18)</f>
        <v>1</v>
      </c>
    </row>
    <row r="19" spans="1:19" s="3" customFormat="1" x14ac:dyDescent="0.35"/>
    <row r="20" spans="1:19" x14ac:dyDescent="0.35">
      <c r="A20" s="1" t="s">
        <v>87</v>
      </c>
    </row>
    <row r="21" spans="1:19" x14ac:dyDescent="0.35">
      <c r="A21" s="7" t="s">
        <v>53</v>
      </c>
      <c r="B21" t="s">
        <v>54</v>
      </c>
      <c r="C21" s="15">
        <v>1942660.4689632247</v>
      </c>
      <c r="D21" s="15">
        <v>498640.93691638455</v>
      </c>
      <c r="E21" s="15">
        <v>51033.053505076692</v>
      </c>
      <c r="F21" s="15">
        <v>444831.27870906284</v>
      </c>
      <c r="G21" s="15">
        <v>19114.763124868594</v>
      </c>
      <c r="H21" s="15">
        <v>393526.60100076534</v>
      </c>
      <c r="I21" s="15">
        <v>640911.13921073684</v>
      </c>
      <c r="J21" s="15">
        <v>222254.12773437682</v>
      </c>
      <c r="K21" s="15">
        <v>148927.31322082225</v>
      </c>
      <c r="L21" s="15">
        <v>29995.599539766878</v>
      </c>
      <c r="M21" s="15">
        <v>1091.3322415009927</v>
      </c>
      <c r="N21" s="15">
        <v>294.03156148068956</v>
      </c>
      <c r="O21" s="15">
        <v>414.04436710277866</v>
      </c>
      <c r="P21" s="15">
        <v>2.5836240000000004</v>
      </c>
      <c r="Q21" s="15"/>
      <c r="R21" s="15"/>
      <c r="S21" s="15">
        <f>SUM(C21:R21)</f>
        <v>4393697.2737191701</v>
      </c>
    </row>
    <row r="22" spans="1:19" x14ac:dyDescent="0.35">
      <c r="A22" t="s">
        <v>55</v>
      </c>
      <c r="C22" s="9">
        <f>C21/$S$21</f>
        <v>0.44214709114877282</v>
      </c>
      <c r="D22" s="9">
        <f>D21/$S$21</f>
        <v>0.11349005310379423</v>
      </c>
      <c r="E22" s="9">
        <f>E21/$S$21</f>
        <v>1.1615059100755548E-2</v>
      </c>
      <c r="F22" s="9">
        <f>F21/$S$21</f>
        <v>0.10124304224822543</v>
      </c>
      <c r="G22" s="9">
        <f>G21/$S$21</f>
        <v>4.3504961616730497E-3</v>
      </c>
      <c r="H22" s="9">
        <f>H21/$S$21</f>
        <v>8.9566161818803128E-2</v>
      </c>
      <c r="I22" s="9">
        <f>I21/$S$21</f>
        <v>0.14587057306936838</v>
      </c>
      <c r="J22" s="9">
        <f>J21/$S$21</f>
        <v>5.0584761281526225E-2</v>
      </c>
      <c r="K22" s="9">
        <f>K21/$S$21</f>
        <v>3.3895670079872958E-2</v>
      </c>
      <c r="L22" s="9">
        <f>L21/$S$21</f>
        <v>6.8269609103897705E-3</v>
      </c>
      <c r="M22" s="9">
        <f>M21/$S$21</f>
        <v>2.4838585216800874E-4</v>
      </c>
      <c r="N22" s="9">
        <f>N21/$S$21</f>
        <v>6.6921215359882588E-5</v>
      </c>
      <c r="O22" s="9">
        <f>O21/$S$21</f>
        <v>9.4235979701965002E-5</v>
      </c>
      <c r="P22" s="9">
        <f>P21/$S$21</f>
        <v>5.8802958853216994E-7</v>
      </c>
      <c r="Q22" s="9">
        <f>Q21/$S$21</f>
        <v>0</v>
      </c>
      <c r="R22" s="9">
        <f>R21/$S$21</f>
        <v>0</v>
      </c>
      <c r="S22" s="16">
        <f>SUM(C22:R22)</f>
        <v>1</v>
      </c>
    </row>
    <row r="23" spans="1:19" x14ac:dyDescent="0.35">
      <c r="A23" s="1"/>
    </row>
    <row r="24" spans="1:19" s="3" customFormat="1" x14ac:dyDescent="0.35"/>
    <row r="25" spans="1:19" x14ac:dyDescent="0.35">
      <c r="A25" s="1" t="s">
        <v>62</v>
      </c>
    </row>
    <row r="26" spans="1:19" x14ac:dyDescent="0.35">
      <c r="A26" t="s">
        <v>53</v>
      </c>
      <c r="B26" t="s">
        <v>54</v>
      </c>
      <c r="C26" s="14">
        <v>1942660.4689632247</v>
      </c>
      <c r="D26" s="14">
        <v>498640.93691638455</v>
      </c>
      <c r="E26" s="14">
        <v>51033.053505076692</v>
      </c>
      <c r="F26" s="14">
        <v>444831.27870906284</v>
      </c>
      <c r="G26" s="14">
        <v>19114.763124868594</v>
      </c>
      <c r="H26" s="14">
        <v>393526.60100076534</v>
      </c>
      <c r="I26" s="14">
        <v>640911.13921073684</v>
      </c>
      <c r="J26" s="14">
        <v>222254.12773437682</v>
      </c>
      <c r="K26" s="14">
        <v>148927.31322082225</v>
      </c>
      <c r="L26" s="14">
        <v>29995.599539766878</v>
      </c>
      <c r="M26" s="14">
        <v>1091.3322415009927</v>
      </c>
      <c r="N26" s="14">
        <v>294.03156148068956</v>
      </c>
      <c r="O26" s="14">
        <v>414.04436710277866</v>
      </c>
      <c r="P26" s="14">
        <v>2.5836240000000004</v>
      </c>
      <c r="Q26" s="14">
        <v>0</v>
      </c>
      <c r="R26" s="14">
        <v>0</v>
      </c>
      <c r="S26" s="15">
        <f>SUM(C26:R26)</f>
        <v>4393697.2737191701</v>
      </c>
    </row>
    <row r="27" spans="1:19" x14ac:dyDescent="0.35">
      <c r="A27" t="s">
        <v>55</v>
      </c>
      <c r="C27" s="9">
        <f>C26/$S$26</f>
        <v>0.44214709114877282</v>
      </c>
      <c r="D27" s="9">
        <f>D26/$S$26</f>
        <v>0.11349005310379423</v>
      </c>
      <c r="E27" s="9">
        <f>E26/$S$26</f>
        <v>1.1615059100755548E-2</v>
      </c>
      <c r="F27" s="9">
        <f>F26/$S$26</f>
        <v>0.10124304224822543</v>
      </c>
      <c r="G27" s="9">
        <f>G26/$S$26</f>
        <v>4.3504961616730497E-3</v>
      </c>
      <c r="H27" s="9">
        <f>H26/$S$26</f>
        <v>8.9566161818803128E-2</v>
      </c>
      <c r="I27" s="9">
        <f>I26/$S$26</f>
        <v>0.14587057306936838</v>
      </c>
      <c r="J27" s="9">
        <f>J26/$S$26</f>
        <v>5.0584761281526225E-2</v>
      </c>
      <c r="K27" s="9">
        <f>K26/$S$26</f>
        <v>3.3895670079872958E-2</v>
      </c>
      <c r="L27" s="9">
        <f>L26/$S$26</f>
        <v>6.8269609103897705E-3</v>
      </c>
      <c r="M27" s="9">
        <f>M26/$S$26</f>
        <v>2.4838585216800874E-4</v>
      </c>
      <c r="N27" s="9">
        <f>N26/$S$26</f>
        <v>6.6921215359882588E-5</v>
      </c>
      <c r="O27" s="9">
        <f>O26/$S$26</f>
        <v>9.4235979701965002E-5</v>
      </c>
      <c r="P27" s="9">
        <f>P26/$S$26</f>
        <v>5.8802958853216994E-7</v>
      </c>
      <c r="Q27" s="9">
        <f>Q26/$S$26</f>
        <v>0</v>
      </c>
      <c r="R27" s="9">
        <f>R26/$S$26</f>
        <v>0</v>
      </c>
      <c r="S27" s="8">
        <f>SUM(C27:R27)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9B35-F8FD-4489-91A2-151EACE38E50}">
  <dimension ref="A1:W32"/>
  <sheetViews>
    <sheetView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4.5" x14ac:dyDescent="0.35"/>
  <cols>
    <col min="1" max="1" width="58.7265625" bestFit="1" customWidth="1"/>
    <col min="2" max="2" width="5.1796875" bestFit="1" customWidth="1"/>
    <col min="3" max="3" width="9.90625" customWidth="1"/>
    <col min="4" max="4" width="10.90625" customWidth="1"/>
    <col min="5" max="5" width="13.36328125" customWidth="1"/>
    <col min="6" max="6" width="19.08984375" customWidth="1"/>
    <col min="7" max="7" width="15.90625" customWidth="1"/>
    <col min="8" max="8" width="18.6328125" customWidth="1"/>
    <col min="9" max="9" width="18.1796875" customWidth="1"/>
    <col min="10" max="10" width="16.81640625" customWidth="1"/>
    <col min="11" max="11" width="14.453125" customWidth="1"/>
    <col min="12" max="12" width="15" customWidth="1"/>
    <col min="13" max="13" width="12.6328125" customWidth="1"/>
    <col min="14" max="14" width="9.7265625" customWidth="1"/>
    <col min="15" max="15" width="27.54296875" bestFit="1" customWidth="1"/>
    <col min="16" max="16" width="27.453125" bestFit="1" customWidth="1"/>
    <col min="17" max="17" width="16" bestFit="1" customWidth="1"/>
    <col min="18" max="18" width="17.81640625" bestFit="1" customWidth="1"/>
    <col min="19" max="19" width="10.54296875" bestFit="1" customWidth="1"/>
  </cols>
  <sheetData>
    <row r="1" spans="1:19" x14ac:dyDescent="0.35">
      <c r="A1" s="13" t="s">
        <v>56</v>
      </c>
    </row>
    <row r="3" spans="1:19" s="26" customFormat="1" ht="32.5" customHeight="1" x14ac:dyDescent="0.35">
      <c r="A3" s="25" t="s">
        <v>0</v>
      </c>
      <c r="B3" s="25"/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  <c r="O3" s="25" t="s">
        <v>18</v>
      </c>
      <c r="P3" s="25" t="s">
        <v>19</v>
      </c>
      <c r="Q3" s="25" t="s">
        <v>20</v>
      </c>
      <c r="R3" s="25" t="s">
        <v>21</v>
      </c>
      <c r="S3" s="26" t="s">
        <v>52</v>
      </c>
    </row>
    <row r="4" spans="1:19" x14ac:dyDescent="0.35">
      <c r="A4" s="1" t="s">
        <v>1</v>
      </c>
    </row>
    <row r="5" spans="1:19" x14ac:dyDescent="0.35">
      <c r="A5" t="s">
        <v>60</v>
      </c>
      <c r="B5" t="s">
        <v>61</v>
      </c>
      <c r="C5" s="15">
        <v>1942660.4689632247</v>
      </c>
      <c r="D5" s="15">
        <v>498640.93691638455</v>
      </c>
      <c r="E5" s="15">
        <v>51033.053505076692</v>
      </c>
      <c r="F5" s="15">
        <v>444831.27870906284</v>
      </c>
      <c r="G5" s="15">
        <v>19114.763124868594</v>
      </c>
      <c r="H5" s="15">
        <v>393526.60100076534</v>
      </c>
      <c r="I5" s="15">
        <v>640911.13921073684</v>
      </c>
      <c r="J5" s="15">
        <v>0</v>
      </c>
      <c r="K5" s="15">
        <v>0</v>
      </c>
      <c r="L5" s="15">
        <v>29995.599539766878</v>
      </c>
      <c r="M5" s="15">
        <v>1091.3322415009927</v>
      </c>
      <c r="N5" s="15">
        <v>294.03156148068956</v>
      </c>
      <c r="O5" s="15">
        <v>414.04436710277866</v>
      </c>
      <c r="P5" s="15">
        <v>2.5836240000000004</v>
      </c>
      <c r="Q5" s="15"/>
      <c r="R5" s="15"/>
      <c r="S5" s="17">
        <f>SUM(C5:R5)</f>
        <v>4022515.8327639718</v>
      </c>
    </row>
    <row r="6" spans="1:19" x14ac:dyDescent="0.35">
      <c r="A6" t="s">
        <v>55</v>
      </c>
      <c r="C6" s="9">
        <f>C5/$S$5</f>
        <v>0.4829466308472859</v>
      </c>
      <c r="D6" s="9">
        <f>D5/$S$5</f>
        <v>0.12396245475403284</v>
      </c>
      <c r="E6" s="9">
        <f>E5/$S$5</f>
        <v>1.2686849630125781E-2</v>
      </c>
      <c r="F6" s="9">
        <f>F5/$S$5</f>
        <v>0.11058533942510503</v>
      </c>
      <c r="G6" s="9">
        <f>G5/$S$5</f>
        <v>4.7519422967029967E-3</v>
      </c>
      <c r="H6" s="9">
        <f>H5/$S$5</f>
        <v>9.7830963844923721E-2</v>
      </c>
      <c r="I6" s="9">
        <f>I5/$S$5</f>
        <v>0.1593309177282593</v>
      </c>
      <c r="J6" s="9">
        <f>J5/$S$5</f>
        <v>0</v>
      </c>
      <c r="K6" s="9">
        <f>K5/$S$5</f>
        <v>0</v>
      </c>
      <c r="L6" s="9">
        <f>L5/$S$5</f>
        <v>7.4569251649548255E-3</v>
      </c>
      <c r="M6" s="9">
        <f>M5/$S$5</f>
        <v>2.713058908586348E-4</v>
      </c>
      <c r="N6" s="9">
        <f>N5/$S$5</f>
        <v>7.3096433601518751E-5</v>
      </c>
      <c r="O6" s="9">
        <f>O5/$S$5</f>
        <v>1.0293169357602712E-4</v>
      </c>
      <c r="P6" s="9">
        <f>P5/$S$5</f>
        <v>6.4229057321689335E-7</v>
      </c>
      <c r="Q6" s="9">
        <f>Q5/$S$5</f>
        <v>0</v>
      </c>
      <c r="R6" s="9">
        <f>R5/$S$5</f>
        <v>0</v>
      </c>
      <c r="S6" s="8">
        <f>SUM(C6:R6)</f>
        <v>0.99999999999999978</v>
      </c>
    </row>
    <row r="7" spans="1:19" s="3" customFormat="1" x14ac:dyDescent="0.35"/>
    <row r="8" spans="1:19" x14ac:dyDescent="0.35">
      <c r="A8" s="1" t="s">
        <v>2</v>
      </c>
    </row>
    <row r="9" spans="1:19" x14ac:dyDescent="0.35">
      <c r="A9" t="s">
        <v>60</v>
      </c>
      <c r="B9" t="s">
        <v>61</v>
      </c>
      <c r="C9" s="15">
        <v>1942660.4689632247</v>
      </c>
      <c r="D9" s="15">
        <v>498640.93691638455</v>
      </c>
      <c r="E9" s="15">
        <v>51033.053505076692</v>
      </c>
      <c r="F9" s="15">
        <v>444831.27870906284</v>
      </c>
      <c r="G9" s="15">
        <v>19114.763124868594</v>
      </c>
      <c r="H9" s="15">
        <v>393526.60100076534</v>
      </c>
      <c r="I9" s="15">
        <v>640911.13921073684</v>
      </c>
      <c r="J9" s="15">
        <v>0</v>
      </c>
      <c r="K9" s="15">
        <v>0</v>
      </c>
      <c r="L9" s="15">
        <v>29995.599539766878</v>
      </c>
      <c r="M9" s="15">
        <v>1091.3322415009927</v>
      </c>
      <c r="N9" s="15">
        <v>294.03156148068956</v>
      </c>
      <c r="O9" s="15">
        <v>414.04436710277866</v>
      </c>
      <c r="P9" s="15">
        <v>2.5836240000000004</v>
      </c>
      <c r="Q9" s="15"/>
      <c r="R9" s="15"/>
      <c r="S9" s="17">
        <f>SUM(C9:R9)</f>
        <v>4022515.8327639718</v>
      </c>
    </row>
    <row r="10" spans="1:19" x14ac:dyDescent="0.35">
      <c r="A10" t="s">
        <v>55</v>
      </c>
      <c r="C10" s="9">
        <f>C9/$S$9</f>
        <v>0.4829466308472859</v>
      </c>
      <c r="D10" s="9">
        <f>D9/$S$9</f>
        <v>0.12396245475403284</v>
      </c>
      <c r="E10" s="9">
        <f>E9/$S$9</f>
        <v>1.2686849630125781E-2</v>
      </c>
      <c r="F10" s="9">
        <f>F9/$S$9</f>
        <v>0.11058533942510503</v>
      </c>
      <c r="G10" s="9">
        <f>G9/$S$9</f>
        <v>4.7519422967029967E-3</v>
      </c>
      <c r="H10" s="9">
        <f>H9/$S$9</f>
        <v>9.7830963844923721E-2</v>
      </c>
      <c r="I10" s="9">
        <f>I9/$S$9</f>
        <v>0.1593309177282593</v>
      </c>
      <c r="J10" s="9">
        <f>J9/$S$9</f>
        <v>0</v>
      </c>
      <c r="K10" s="9">
        <f>K9/$S$9</f>
        <v>0</v>
      </c>
      <c r="L10" s="9">
        <f>L9/$S$9</f>
        <v>7.4569251649548255E-3</v>
      </c>
      <c r="M10" s="9">
        <f>M9/$S$9</f>
        <v>2.713058908586348E-4</v>
      </c>
      <c r="N10" s="9">
        <f>N9/$S$9</f>
        <v>7.3096433601518751E-5</v>
      </c>
      <c r="O10" s="9">
        <f>O9/$S$9</f>
        <v>1.0293169357602712E-4</v>
      </c>
      <c r="P10" s="9">
        <f>P9/$S$9</f>
        <v>6.4229057321689335E-7</v>
      </c>
      <c r="Q10" s="9">
        <f>Q9/$S$9</f>
        <v>0</v>
      </c>
      <c r="R10" s="9">
        <f>R9/$S$9</f>
        <v>0</v>
      </c>
      <c r="S10" s="8">
        <f>SUM(C10:R10)</f>
        <v>0.99999999999999978</v>
      </c>
    </row>
    <row r="11" spans="1:19" s="3" customFormat="1" x14ac:dyDescent="0.35"/>
    <row r="12" spans="1:19" x14ac:dyDescent="0.35">
      <c r="A12" s="1" t="s">
        <v>3</v>
      </c>
    </row>
    <row r="13" spans="1:19" x14ac:dyDescent="0.35">
      <c r="A13" t="s">
        <v>60</v>
      </c>
      <c r="B13" t="s">
        <v>61</v>
      </c>
      <c r="C13" s="15">
        <v>1942660.4689632247</v>
      </c>
      <c r="D13" s="15">
        <v>498640.93691638455</v>
      </c>
      <c r="E13" s="15">
        <v>51033.053505076692</v>
      </c>
      <c r="F13" s="15">
        <v>444831.27870906284</v>
      </c>
      <c r="G13" s="15">
        <v>19114.763124868594</v>
      </c>
      <c r="H13" s="15">
        <v>393526.60100076534</v>
      </c>
      <c r="I13" s="15">
        <v>640911.13921073684</v>
      </c>
      <c r="J13" s="15">
        <v>0</v>
      </c>
      <c r="K13" s="15">
        <v>0</v>
      </c>
      <c r="L13" s="15">
        <v>29995.599539766878</v>
      </c>
      <c r="M13" s="15">
        <v>1091.3322415009927</v>
      </c>
      <c r="N13" s="15">
        <v>294.03156148068956</v>
      </c>
      <c r="O13" s="15">
        <v>414.04436710277866</v>
      </c>
      <c r="P13" s="15">
        <v>2.5836240000000004</v>
      </c>
      <c r="Q13" s="15"/>
      <c r="R13" s="15"/>
      <c r="S13" s="17">
        <f>SUM(C13:R13)</f>
        <v>4022515.8327639718</v>
      </c>
    </row>
    <row r="14" spans="1:19" x14ac:dyDescent="0.35">
      <c r="A14" t="s">
        <v>55</v>
      </c>
      <c r="C14" s="9">
        <f>C13/$S$13</f>
        <v>0.4829466308472859</v>
      </c>
      <c r="D14" s="9">
        <f>D13/$S$13</f>
        <v>0.12396245475403284</v>
      </c>
      <c r="E14" s="9">
        <f>E13/$S$13</f>
        <v>1.2686849630125781E-2</v>
      </c>
      <c r="F14" s="9">
        <f>F13/$S$13</f>
        <v>0.11058533942510503</v>
      </c>
      <c r="G14" s="9">
        <f>G13/$S$13</f>
        <v>4.7519422967029967E-3</v>
      </c>
      <c r="H14" s="9">
        <f>H13/$S$13</f>
        <v>9.7830963844923721E-2</v>
      </c>
      <c r="I14" s="9">
        <f>I13/$S$13</f>
        <v>0.1593309177282593</v>
      </c>
      <c r="J14" s="9">
        <f>J13/$S$13</f>
        <v>0</v>
      </c>
      <c r="K14" s="9">
        <f>K13/$S$13</f>
        <v>0</v>
      </c>
      <c r="L14" s="9">
        <f>L13/$S$13</f>
        <v>7.4569251649548255E-3</v>
      </c>
      <c r="M14" s="9">
        <f>M13/$S$13</f>
        <v>2.713058908586348E-4</v>
      </c>
      <c r="N14" s="9">
        <f>N13/$S$13</f>
        <v>7.3096433601518751E-5</v>
      </c>
      <c r="O14" s="9">
        <f>O13/$S$13</f>
        <v>1.0293169357602712E-4</v>
      </c>
      <c r="P14" s="9">
        <f>P13/$S$13</f>
        <v>6.4229057321689335E-7</v>
      </c>
      <c r="Q14" s="9">
        <f>Q13/$S$13</f>
        <v>0</v>
      </c>
      <c r="R14" s="9">
        <f>R13/$S$13</f>
        <v>0</v>
      </c>
      <c r="S14" s="8">
        <f>SUM(C14:R14)</f>
        <v>0.99999999999999978</v>
      </c>
    </row>
    <row r="15" spans="1:19" s="3" customFormat="1" x14ac:dyDescent="0.35"/>
    <row r="16" spans="1:19" x14ac:dyDescent="0.35">
      <c r="A16" s="1" t="s">
        <v>4</v>
      </c>
    </row>
    <row r="17" spans="1:23" x14ac:dyDescent="0.35">
      <c r="A17" t="s">
        <v>60</v>
      </c>
      <c r="B17" t="s">
        <v>61</v>
      </c>
      <c r="C17" s="15">
        <v>1942660.4689632247</v>
      </c>
      <c r="D17" s="15">
        <v>498640.93691638455</v>
      </c>
      <c r="E17" s="15">
        <v>51033.053505076692</v>
      </c>
      <c r="F17" s="15">
        <v>444831.27870906284</v>
      </c>
      <c r="G17" s="15">
        <v>19114.763124868594</v>
      </c>
      <c r="H17" s="15">
        <v>393526.60100076534</v>
      </c>
      <c r="I17" s="15">
        <v>640911.13921073684</v>
      </c>
      <c r="J17" s="15">
        <v>0</v>
      </c>
      <c r="K17" s="15">
        <v>0</v>
      </c>
      <c r="L17" s="15">
        <v>29995.599539766878</v>
      </c>
      <c r="M17" s="15">
        <v>1091.3322415009927</v>
      </c>
      <c r="N17" s="15">
        <v>294.03156148068956</v>
      </c>
      <c r="O17" s="15">
        <v>414.04436710277866</v>
      </c>
      <c r="P17" s="15">
        <v>2.5836240000000004</v>
      </c>
      <c r="Q17" s="15"/>
      <c r="R17" s="15"/>
      <c r="S17" s="17">
        <f>SUM(C17:R17)</f>
        <v>4022515.8327639718</v>
      </c>
    </row>
    <row r="18" spans="1:23" x14ac:dyDescent="0.35">
      <c r="A18" t="s">
        <v>55</v>
      </c>
      <c r="C18" s="9">
        <f>C17/$S$17</f>
        <v>0.4829466308472859</v>
      </c>
      <c r="D18" s="9">
        <f>D17/$S$17</f>
        <v>0.12396245475403284</v>
      </c>
      <c r="E18" s="9">
        <f>E17/$S$17</f>
        <v>1.2686849630125781E-2</v>
      </c>
      <c r="F18" s="9">
        <f>F17/$S$17</f>
        <v>0.11058533942510503</v>
      </c>
      <c r="G18" s="9">
        <f>G17/$S$17</f>
        <v>4.7519422967029967E-3</v>
      </c>
      <c r="H18" s="9">
        <f>H17/$S$17</f>
        <v>9.7830963844923721E-2</v>
      </c>
      <c r="I18" s="9">
        <f>I17/$S$17</f>
        <v>0.1593309177282593</v>
      </c>
      <c r="J18" s="9">
        <f>J17/$S$17</f>
        <v>0</v>
      </c>
      <c r="K18" s="9">
        <f>K17/$S$17</f>
        <v>0</v>
      </c>
      <c r="L18" s="9">
        <f>L17/$S$17</f>
        <v>7.4569251649548255E-3</v>
      </c>
      <c r="M18" s="9">
        <f>M17/$S$17</f>
        <v>2.713058908586348E-4</v>
      </c>
      <c r="N18" s="9">
        <f>N17/$S$17</f>
        <v>7.3096433601518751E-5</v>
      </c>
      <c r="O18" s="9">
        <f>O17/$S$17</f>
        <v>1.0293169357602712E-4</v>
      </c>
      <c r="P18" s="9">
        <f>P17/$S$17</f>
        <v>6.4229057321689335E-7</v>
      </c>
      <c r="Q18" s="9">
        <f>Q17/$S$17</f>
        <v>0</v>
      </c>
      <c r="R18" s="9">
        <f>R17/$S$17</f>
        <v>0</v>
      </c>
      <c r="S18" s="8">
        <f>SUM(C18:R18)</f>
        <v>0.99999999999999978</v>
      </c>
    </row>
    <row r="19" spans="1:23" s="3" customFormat="1" x14ac:dyDescent="0.35"/>
    <row r="20" spans="1:23" x14ac:dyDescent="0.35">
      <c r="A20" s="1" t="s">
        <v>5</v>
      </c>
    </row>
    <row r="21" spans="1:23" x14ac:dyDescent="0.35">
      <c r="A21" t="s">
        <v>60</v>
      </c>
      <c r="B21" t="s">
        <v>61</v>
      </c>
      <c r="C21" s="15">
        <v>1942660.4689632247</v>
      </c>
      <c r="D21" s="15">
        <v>498640.93691638455</v>
      </c>
      <c r="E21" s="15">
        <v>51033.053505076692</v>
      </c>
      <c r="F21" s="15">
        <v>444831.27870906284</v>
      </c>
      <c r="G21" s="15">
        <v>19114.763124868594</v>
      </c>
      <c r="H21" s="15">
        <v>393526.60100076534</v>
      </c>
      <c r="I21" s="15">
        <v>640911.13921073684</v>
      </c>
      <c r="J21" s="15">
        <v>0</v>
      </c>
      <c r="K21" s="15">
        <v>0</v>
      </c>
      <c r="L21" s="15">
        <v>29995.599539766878</v>
      </c>
      <c r="M21" s="15">
        <v>1091.3322415009927</v>
      </c>
      <c r="N21" s="15">
        <v>294.03156148068956</v>
      </c>
      <c r="O21" s="15">
        <v>414.04436710277866</v>
      </c>
      <c r="P21" s="15">
        <v>2.5836240000000004</v>
      </c>
      <c r="Q21" s="15"/>
      <c r="R21" s="15"/>
      <c r="S21" s="17">
        <f>SUM(C21:R21)</f>
        <v>4022515.8327639718</v>
      </c>
    </row>
    <row r="22" spans="1:23" x14ac:dyDescent="0.35">
      <c r="A22" t="s">
        <v>55</v>
      </c>
      <c r="C22" s="9">
        <f>C21/$S$21</f>
        <v>0.4829466308472859</v>
      </c>
      <c r="D22" s="9">
        <f>D21/$S$21</f>
        <v>0.12396245475403284</v>
      </c>
      <c r="E22" s="9">
        <f>E21/$S$21</f>
        <v>1.2686849630125781E-2</v>
      </c>
      <c r="F22" s="9">
        <f>F21/$S$21</f>
        <v>0.11058533942510503</v>
      </c>
      <c r="G22" s="9">
        <f>G21/$S$21</f>
        <v>4.7519422967029967E-3</v>
      </c>
      <c r="H22" s="9">
        <f>H21/$S$21</f>
        <v>9.7830963844923721E-2</v>
      </c>
      <c r="I22" s="9">
        <f>I21/$S$21</f>
        <v>0.1593309177282593</v>
      </c>
      <c r="J22" s="9">
        <f>J21/$S$21</f>
        <v>0</v>
      </c>
      <c r="K22" s="9">
        <f>K21/$S$21</f>
        <v>0</v>
      </c>
      <c r="L22" s="9">
        <f>L21/$S$21</f>
        <v>7.4569251649548255E-3</v>
      </c>
      <c r="M22" s="9">
        <f>M21/$S$21</f>
        <v>2.713058908586348E-4</v>
      </c>
      <c r="N22" s="9">
        <f>N21/$S$21</f>
        <v>7.3096433601518751E-5</v>
      </c>
      <c r="O22" s="9">
        <f>O21/$S$21</f>
        <v>1.0293169357602712E-4</v>
      </c>
      <c r="P22" s="9">
        <f>P21/$S$21</f>
        <v>6.4229057321689335E-7</v>
      </c>
      <c r="Q22" s="9">
        <f>Q21/$S$21</f>
        <v>0</v>
      </c>
      <c r="R22" s="9">
        <f>R21/$S$21</f>
        <v>0</v>
      </c>
      <c r="S22" s="8">
        <f>SUM(C22:R22)</f>
        <v>0.99999999999999978</v>
      </c>
    </row>
    <row r="23" spans="1:23" s="3" customFormat="1" x14ac:dyDescent="0.35"/>
    <row r="24" spans="1:23" x14ac:dyDescent="0.35">
      <c r="A24" s="1" t="s">
        <v>62</v>
      </c>
    </row>
    <row r="25" spans="1:23" x14ac:dyDescent="0.35">
      <c r="A25" s="7" t="s">
        <v>93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</row>
    <row r="26" spans="1:23" x14ac:dyDescent="0.35">
      <c r="A26" s="7" t="s">
        <v>94</v>
      </c>
    </row>
    <row r="27" spans="1:23" x14ac:dyDescent="0.35">
      <c r="A27" s="7"/>
    </row>
    <row r="28" spans="1:23" x14ac:dyDescent="0.35">
      <c r="A28" t="s">
        <v>60</v>
      </c>
      <c r="B28" t="s">
        <v>61</v>
      </c>
      <c r="C28" s="15">
        <v>1942660.4689632247</v>
      </c>
      <c r="D28" s="15">
        <v>498640.93691638455</v>
      </c>
      <c r="E28" s="15">
        <v>51033.053505076692</v>
      </c>
      <c r="F28" s="15">
        <v>444831.27870906284</v>
      </c>
      <c r="G28" s="15">
        <v>19114.763124868594</v>
      </c>
      <c r="H28" s="15">
        <v>393526.60100076534</v>
      </c>
      <c r="I28" s="15">
        <v>640911.13921073684</v>
      </c>
      <c r="J28" s="15">
        <v>0</v>
      </c>
      <c r="K28" s="15">
        <v>0</v>
      </c>
      <c r="L28" s="15">
        <v>29995.599539766878</v>
      </c>
      <c r="M28" s="15">
        <v>1091.3322415009927</v>
      </c>
      <c r="N28" s="15">
        <v>294.03156148068956</v>
      </c>
      <c r="O28" s="15">
        <v>414.04436710277866</v>
      </c>
      <c r="P28" s="15">
        <v>2.5836240000000004</v>
      </c>
      <c r="Q28" s="15">
        <v>0</v>
      </c>
      <c r="R28" s="15">
        <v>0</v>
      </c>
      <c r="S28" s="17">
        <f>SUM(C28:R28)</f>
        <v>4022515.8327639718</v>
      </c>
    </row>
    <row r="29" spans="1:23" x14ac:dyDescent="0.35">
      <c r="A29" t="s">
        <v>55</v>
      </c>
      <c r="C29" s="9">
        <f>C28/$S$28</f>
        <v>0.4829466308472859</v>
      </c>
      <c r="D29" s="9">
        <f>D28/$S$28</f>
        <v>0.12396245475403284</v>
      </c>
      <c r="E29" s="9">
        <f>E28/$S$28</f>
        <v>1.2686849630125781E-2</v>
      </c>
      <c r="F29" s="9">
        <f>F28/$S$28</f>
        <v>0.11058533942510503</v>
      </c>
      <c r="G29" s="9">
        <f>G28/$S$28</f>
        <v>4.7519422967029967E-3</v>
      </c>
      <c r="H29" s="9">
        <f>H28/$S$28</f>
        <v>9.7830963844923721E-2</v>
      </c>
      <c r="I29" s="9">
        <f>I28/$S$28</f>
        <v>0.1593309177282593</v>
      </c>
      <c r="J29" s="9">
        <f>J28/$S$28</f>
        <v>0</v>
      </c>
      <c r="K29" s="9">
        <f>K28/$S$28</f>
        <v>0</v>
      </c>
      <c r="L29" s="9">
        <f>L28/$S$28</f>
        <v>7.4569251649548255E-3</v>
      </c>
      <c r="M29" s="9">
        <f>M28/$S$28</f>
        <v>2.713058908586348E-4</v>
      </c>
      <c r="N29" s="9">
        <f>N28/$S$28</f>
        <v>7.3096433601518751E-5</v>
      </c>
      <c r="O29" s="9">
        <f>O28/$S$28</f>
        <v>1.0293169357602712E-4</v>
      </c>
      <c r="P29" s="9">
        <f>P28/$S$28</f>
        <v>6.4229057321689335E-7</v>
      </c>
      <c r="Q29" s="9">
        <f>Q28/$S$28</f>
        <v>0</v>
      </c>
      <c r="R29" s="9">
        <f>R28/$S$28</f>
        <v>0</v>
      </c>
      <c r="S29" s="8">
        <f>SUM(C29:R29)</f>
        <v>0.99999999999999978</v>
      </c>
    </row>
    <row r="31" spans="1:23" x14ac:dyDescent="0.35">
      <c r="A31" t="s">
        <v>91</v>
      </c>
      <c r="B31" s="15"/>
      <c r="C31" s="15">
        <v>442342</v>
      </c>
      <c r="D31" s="15">
        <v>82784</v>
      </c>
      <c r="E31" s="15">
        <v>424</v>
      </c>
      <c r="F31" s="15">
        <v>4441</v>
      </c>
      <c r="G31" s="15">
        <v>204</v>
      </c>
      <c r="H31" s="15">
        <v>766</v>
      </c>
      <c r="I31" s="15">
        <v>256</v>
      </c>
      <c r="J31" s="15">
        <v>0</v>
      </c>
      <c r="K31" s="15">
        <v>0</v>
      </c>
      <c r="L31" s="15">
        <v>19255</v>
      </c>
      <c r="M31" s="15">
        <v>12</v>
      </c>
      <c r="N31" s="15">
        <v>148</v>
      </c>
      <c r="O31" s="15">
        <v>4</v>
      </c>
      <c r="P31" s="15">
        <v>10</v>
      </c>
      <c r="Q31" s="15">
        <v>0</v>
      </c>
      <c r="R31" s="15">
        <v>0</v>
      </c>
      <c r="S31" s="17">
        <f>SUM(C31:R31)</f>
        <v>550646</v>
      </c>
      <c r="T31" s="15"/>
      <c r="U31" s="15"/>
      <c r="V31" s="15"/>
      <c r="W31" s="15"/>
    </row>
    <row r="32" spans="1:23" x14ac:dyDescent="0.35">
      <c r="A32" t="s">
        <v>55</v>
      </c>
      <c r="B32" s="15"/>
      <c r="C32" s="9">
        <f>C31/$S31</f>
        <v>0.80331465224481791</v>
      </c>
      <c r="D32" s="9">
        <f>D31/$S31</f>
        <v>0.1503397827279232</v>
      </c>
      <c r="E32" s="9">
        <f>E31/$S31</f>
        <v>7.7000468540586869E-4</v>
      </c>
      <c r="F32" s="9">
        <f>F31/$S31</f>
        <v>8.0650726601119421E-3</v>
      </c>
      <c r="G32" s="9">
        <f>G31/$S31</f>
        <v>3.7047395241225758E-4</v>
      </c>
      <c r="H32" s="9">
        <f>H31/$S31</f>
        <v>1.3910933703323006E-3</v>
      </c>
      <c r="I32" s="9">
        <f>I31/$S31</f>
        <v>4.6490848930165658E-4</v>
      </c>
      <c r="J32" s="9">
        <f>J31/$S31</f>
        <v>0</v>
      </c>
      <c r="K32" s="9">
        <f>K31/$S31</f>
        <v>0</v>
      </c>
      <c r="L32" s="9">
        <f>L31/$S31</f>
        <v>3.4968019380872649E-2</v>
      </c>
      <c r="M32" s="9">
        <f>M31/$S31</f>
        <v>2.1792585436015154E-5</v>
      </c>
      <c r="N32" s="9">
        <f>N31/$S31</f>
        <v>2.6877522037752023E-4</v>
      </c>
      <c r="O32" s="9">
        <f>O31/$S31</f>
        <v>7.2641951453383841E-6</v>
      </c>
      <c r="P32" s="9">
        <f>P31/$S31</f>
        <v>1.8160487863345959E-5</v>
      </c>
      <c r="Q32" s="9">
        <f>Q31/$S31</f>
        <v>0</v>
      </c>
      <c r="R32" s="9">
        <f>R31/$S31</f>
        <v>0</v>
      </c>
      <c r="S32" s="8">
        <f>SUM(C32:R32)</f>
        <v>1</v>
      </c>
      <c r="T32" s="15"/>
      <c r="U32" s="15"/>
      <c r="V32" s="15"/>
      <c r="W32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745E-8DB4-4EEF-8147-1B1DC5DE60CA}">
  <dimension ref="A1:T12"/>
  <sheetViews>
    <sheetView workbookViewId="0"/>
  </sheetViews>
  <sheetFormatPr defaultRowHeight="14.5" x14ac:dyDescent="0.35"/>
  <cols>
    <col min="1" max="1" width="58.7265625" bestFit="1" customWidth="1"/>
    <col min="3" max="3" width="15.1796875" bestFit="1" customWidth="1"/>
    <col min="4" max="4" width="15" bestFit="1" customWidth="1"/>
    <col min="5" max="5" width="23" bestFit="1" customWidth="1"/>
    <col min="6" max="6" width="31.81640625" bestFit="1" customWidth="1"/>
    <col min="7" max="7" width="28.81640625" bestFit="1" customWidth="1"/>
    <col min="8" max="8" width="31.26953125" bestFit="1" customWidth="1"/>
    <col min="9" max="9" width="28.26953125" bestFit="1" customWidth="1"/>
    <col min="10" max="10" width="23.54296875" bestFit="1" customWidth="1"/>
    <col min="11" max="11" width="27.54296875" bestFit="1" customWidth="1"/>
    <col min="12" max="12" width="25.26953125" bestFit="1" customWidth="1"/>
    <col min="13" max="13" width="18.453125" bestFit="1" customWidth="1"/>
    <col min="14" max="14" width="13.1796875" bestFit="1" customWidth="1"/>
    <col min="15" max="15" width="27.54296875" bestFit="1" customWidth="1"/>
    <col min="16" max="16" width="27.453125" bestFit="1" customWidth="1"/>
    <col min="17" max="17" width="16" bestFit="1" customWidth="1"/>
    <col min="18" max="18" width="17.81640625" bestFit="1" customWidth="1"/>
    <col min="20" max="20" width="13.26953125" bestFit="1" customWidth="1"/>
  </cols>
  <sheetData>
    <row r="1" spans="1:20" x14ac:dyDescent="0.35">
      <c r="A1" s="13" t="s">
        <v>57</v>
      </c>
    </row>
    <row r="3" spans="1:20" x14ac:dyDescent="0.35">
      <c r="A3" s="2" t="s">
        <v>0</v>
      </c>
      <c r="B3" s="3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T3" t="s">
        <v>52</v>
      </c>
    </row>
    <row r="4" spans="1:20" x14ac:dyDescent="0.35">
      <c r="A4" s="1" t="s">
        <v>92</v>
      </c>
      <c r="T4" s="15"/>
    </row>
    <row r="5" spans="1:20" x14ac:dyDescent="0.35">
      <c r="A5" s="1"/>
      <c r="T5" s="15"/>
    </row>
    <row r="6" spans="1:20" x14ac:dyDescent="0.35">
      <c r="A6" s="1" t="s">
        <v>62</v>
      </c>
    </row>
    <row r="7" spans="1:20" x14ac:dyDescent="0.35">
      <c r="A7" s="7" t="s">
        <v>93</v>
      </c>
    </row>
    <row r="8" spans="1:20" x14ac:dyDescent="0.35">
      <c r="A8" s="7" t="s">
        <v>94</v>
      </c>
    </row>
    <row r="9" spans="1:20" x14ac:dyDescent="0.35">
      <c r="A9" s="7" t="s">
        <v>95</v>
      </c>
    </row>
    <row r="10" spans="1:20" x14ac:dyDescent="0.35">
      <c r="A10" s="1"/>
    </row>
    <row r="11" spans="1:20" x14ac:dyDescent="0.35">
      <c r="A11" t="s">
        <v>63</v>
      </c>
      <c r="B11" t="s">
        <v>64</v>
      </c>
      <c r="C11" s="15">
        <v>4316217.873064125</v>
      </c>
      <c r="D11" s="15">
        <v>805142.80538294511</v>
      </c>
      <c r="E11" s="15">
        <v>58360.99794267011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29995.599539766878</v>
      </c>
      <c r="M11" s="15">
        <v>1091.3322415009927</v>
      </c>
      <c r="N11" s="15">
        <v>294.03156148068956</v>
      </c>
      <c r="O11" s="15">
        <v>0</v>
      </c>
      <c r="P11" s="15">
        <v>2.5836240000000004</v>
      </c>
      <c r="Q11" s="15">
        <v>0</v>
      </c>
      <c r="R11" s="15">
        <v>0</v>
      </c>
      <c r="T11" s="15">
        <f>SUM(C11:R11)</f>
        <v>5211105.2233564882</v>
      </c>
    </row>
    <row r="12" spans="1:20" x14ac:dyDescent="0.35">
      <c r="A12" t="s">
        <v>55</v>
      </c>
      <c r="C12" s="9">
        <f>C11/$T$11</f>
        <v>0.82827302233671585</v>
      </c>
      <c r="D12" s="9">
        <f>D11/$T$11</f>
        <v>0.15450519052546596</v>
      </c>
      <c r="E12" s="9">
        <f>E11/$T$11</f>
        <v>1.1199351277938622E-2</v>
      </c>
      <c r="F12" s="9">
        <f>F11/$T$11</f>
        <v>0</v>
      </c>
      <c r="G12" s="9">
        <f>G11/$T$11</f>
        <v>0</v>
      </c>
      <c r="H12" s="9">
        <f>H11/$T$11</f>
        <v>0</v>
      </c>
      <c r="I12" s="9">
        <f>I11/$T$11</f>
        <v>0</v>
      </c>
      <c r="J12" s="9">
        <f>J11/$T$11</f>
        <v>0</v>
      </c>
      <c r="K12" s="9">
        <f>K11/$T$11</f>
        <v>0</v>
      </c>
      <c r="L12" s="9">
        <f>L11/$T$11</f>
        <v>5.7560917030277546E-3</v>
      </c>
      <c r="M12" s="9">
        <f>M11/$T$11</f>
        <v>2.0942433413349162E-4</v>
      </c>
      <c r="N12" s="9">
        <f>N11/$T$11</f>
        <v>5.6424030772363289E-5</v>
      </c>
      <c r="O12" s="9">
        <f>O11/$T$11</f>
        <v>0</v>
      </c>
      <c r="P12" s="9">
        <f>P11/$T$11</f>
        <v>4.9579194609620271E-7</v>
      </c>
      <c r="Q12" s="9">
        <f>Q11/$T$11</f>
        <v>0</v>
      </c>
      <c r="R12" s="9">
        <f>R11/$T$11</f>
        <v>0</v>
      </c>
      <c r="T12" s="8">
        <f>SUM(C12:R12)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DEC23-3CAD-4BE0-BBA9-250F242A75BB}">
  <dimension ref="A1:S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4.5" x14ac:dyDescent="0.35"/>
  <cols>
    <col min="1" max="1" width="58.7265625" bestFit="1" customWidth="1"/>
    <col min="2" max="2" width="11.7265625" bestFit="1" customWidth="1"/>
    <col min="3" max="3" width="12.6328125" customWidth="1"/>
    <col min="4" max="4" width="15.1796875" bestFit="1" customWidth="1"/>
    <col min="5" max="5" width="23.1796875" bestFit="1" customWidth="1"/>
    <col min="6" max="6" width="32" bestFit="1" customWidth="1"/>
    <col min="7" max="7" width="29" bestFit="1" customWidth="1"/>
    <col min="8" max="8" width="31.453125" bestFit="1" customWidth="1"/>
    <col min="9" max="9" width="28.453125" bestFit="1" customWidth="1"/>
    <col min="10" max="10" width="23.7265625" bestFit="1" customWidth="1"/>
    <col min="11" max="11" width="27.7265625" bestFit="1" customWidth="1"/>
    <col min="12" max="12" width="25.453125" bestFit="1" customWidth="1"/>
    <col min="13" max="13" width="18.54296875" bestFit="1" customWidth="1"/>
    <col min="14" max="14" width="13.26953125" bestFit="1" customWidth="1"/>
    <col min="15" max="15" width="27.7265625" bestFit="1" customWidth="1"/>
    <col min="16" max="16" width="27.54296875" bestFit="1" customWidth="1"/>
    <col min="17" max="17" width="16.1796875" bestFit="1" customWidth="1"/>
    <col min="18" max="18" width="18" bestFit="1" customWidth="1"/>
    <col min="19" max="19" width="15.26953125" bestFit="1" customWidth="1"/>
  </cols>
  <sheetData>
    <row r="1" spans="1:19" x14ac:dyDescent="0.35">
      <c r="A1" s="13" t="s">
        <v>58</v>
      </c>
    </row>
    <row r="3" spans="1:19" s="27" customFormat="1" ht="30.5" customHeight="1" x14ac:dyDescent="0.35">
      <c r="A3" s="21" t="s">
        <v>0</v>
      </c>
      <c r="B3" s="21"/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7" t="s">
        <v>52</v>
      </c>
    </row>
    <row r="4" spans="1:19" x14ac:dyDescent="0.35">
      <c r="A4" s="1" t="s">
        <v>92</v>
      </c>
    </row>
    <row r="5" spans="1:19" x14ac:dyDescent="0.35">
      <c r="A5" s="1"/>
    </row>
    <row r="6" spans="1:19" x14ac:dyDescent="0.35">
      <c r="A6" s="1" t="s">
        <v>62</v>
      </c>
    </row>
    <row r="7" spans="1:19" x14ac:dyDescent="0.35">
      <c r="A7" s="1"/>
    </row>
    <row r="8" spans="1:19" x14ac:dyDescent="0.35">
      <c r="A8" t="s">
        <v>65</v>
      </c>
      <c r="B8" t="s">
        <v>66</v>
      </c>
      <c r="C8" s="9">
        <v>0.80331465224481791</v>
      </c>
      <c r="D8" s="9">
        <v>0.1503397827279232</v>
      </c>
      <c r="E8" s="9">
        <v>7.7000468540586869E-4</v>
      </c>
      <c r="F8" s="9">
        <v>8.0650726601119421E-3</v>
      </c>
      <c r="G8" s="9">
        <v>3.7047395241225758E-4</v>
      </c>
      <c r="H8" s="9">
        <v>1.3910933703323006E-3</v>
      </c>
      <c r="I8" s="9">
        <v>4.6490848930165658E-4</v>
      </c>
      <c r="J8" s="9">
        <v>0</v>
      </c>
      <c r="K8" s="9">
        <v>0</v>
      </c>
      <c r="L8" s="9">
        <v>3.4968019380872649E-2</v>
      </c>
      <c r="M8" s="9">
        <v>2.1792585436015154E-5</v>
      </c>
      <c r="N8" s="9">
        <v>2.6877522037752023E-4</v>
      </c>
      <c r="O8" s="9">
        <v>7.2641951453383841E-6</v>
      </c>
      <c r="P8" s="9">
        <v>1.8160487863345959E-5</v>
      </c>
      <c r="Q8" s="9">
        <v>0</v>
      </c>
      <c r="R8" s="9">
        <v>0</v>
      </c>
      <c r="S8" s="9">
        <f t="shared" ref="S8:S13" si="0">SUM(C8:R8)</f>
        <v>1</v>
      </c>
    </row>
    <row r="9" spans="1:19" x14ac:dyDescent="0.35">
      <c r="A9" t="s">
        <v>67</v>
      </c>
      <c r="B9" t="s">
        <v>68</v>
      </c>
      <c r="C9" s="9">
        <v>0.79086356543712</v>
      </c>
      <c r="D9" s="9">
        <v>0.17779177664292514</v>
      </c>
      <c r="E9" s="9">
        <v>1.6086124019053705E-3</v>
      </c>
      <c r="F9" s="9">
        <v>2.3104995525119073E-2</v>
      </c>
      <c r="G9" s="9">
        <v>0</v>
      </c>
      <c r="H9" s="9">
        <v>6.6102379692424872E-3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2.0812023687899386E-5</v>
      </c>
      <c r="P9" s="9">
        <v>0</v>
      </c>
      <c r="Q9" s="9">
        <v>0</v>
      </c>
      <c r="R9" s="9">
        <v>0</v>
      </c>
      <c r="S9" s="9">
        <f t="shared" si="0"/>
        <v>0.99999999999999989</v>
      </c>
    </row>
    <row r="10" spans="1:19" x14ac:dyDescent="0.35">
      <c r="A10" t="s">
        <v>69</v>
      </c>
      <c r="B10" t="s">
        <v>70</v>
      </c>
      <c r="C10" s="9">
        <v>0.6041348719835814</v>
      </c>
      <c r="D10" s="9">
        <v>0.24378643356686086</v>
      </c>
      <c r="E10" s="9">
        <v>4.9761942299669619E-3</v>
      </c>
      <c r="F10" s="9">
        <v>7.6222903625319888E-2</v>
      </c>
      <c r="G10" s="9">
        <v>1.4906226308140374E-2</v>
      </c>
      <c r="H10" s="9">
        <v>1.3633378875441854E-2</v>
      </c>
      <c r="I10" s="9">
        <v>2.6405957284268648E-2</v>
      </c>
      <c r="J10" s="9">
        <v>1.3091885037551081E-2</v>
      </c>
      <c r="K10" s="9">
        <v>8.0815633183594542E-4</v>
      </c>
      <c r="L10" s="9">
        <v>0</v>
      </c>
      <c r="M10" s="9">
        <v>1.4750250631099165E-4</v>
      </c>
      <c r="N10" s="9">
        <v>1.8178318138882398E-3</v>
      </c>
      <c r="O10" s="9">
        <v>6.8658436833973554E-5</v>
      </c>
      <c r="P10" s="9">
        <v>0</v>
      </c>
      <c r="Q10" s="9">
        <v>0</v>
      </c>
      <c r="R10" s="9">
        <v>0</v>
      </c>
      <c r="S10" s="9">
        <f t="shared" si="0"/>
        <v>1.0000000000000002</v>
      </c>
    </row>
    <row r="11" spans="1:19" x14ac:dyDescent="0.35">
      <c r="A11" t="s">
        <v>71</v>
      </c>
      <c r="B11" t="s">
        <v>72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f t="shared" si="0"/>
        <v>1</v>
      </c>
    </row>
    <row r="12" spans="1:19" x14ac:dyDescent="0.35">
      <c r="A12" t="s">
        <v>73</v>
      </c>
      <c r="B12" t="s">
        <v>74</v>
      </c>
      <c r="C12" s="9">
        <v>0.64961449781915914</v>
      </c>
      <c r="D12" s="9">
        <v>0.24314980981892412</v>
      </c>
      <c r="E12" s="9">
        <v>6.2267780829160123E-3</v>
      </c>
      <c r="F12" s="9">
        <v>3.2609813049799541E-2</v>
      </c>
      <c r="G12" s="9">
        <v>1.4979513312675312E-3</v>
      </c>
      <c r="H12" s="9">
        <v>2.812330195467963E-2</v>
      </c>
      <c r="I12" s="9">
        <v>9.3989103138354905E-3</v>
      </c>
      <c r="J12" s="9">
        <v>7.3428986826839767E-4</v>
      </c>
      <c r="K12" s="9">
        <v>7.3428986826839769E-5</v>
      </c>
      <c r="L12" s="9">
        <v>2.8277502827015993E-2</v>
      </c>
      <c r="M12" s="9">
        <v>1.7622956838441543E-5</v>
      </c>
      <c r="N12" s="9">
        <v>2.1734980100744571E-4</v>
      </c>
      <c r="O12" s="9">
        <v>2.9371594730735905E-5</v>
      </c>
      <c r="P12" s="9">
        <v>2.9371594730735905E-5</v>
      </c>
      <c r="Q12" s="9">
        <v>0</v>
      </c>
      <c r="R12" s="9">
        <v>0</v>
      </c>
      <c r="S12" s="9">
        <f t="shared" si="0"/>
        <v>1</v>
      </c>
    </row>
    <row r="13" spans="1:19" x14ac:dyDescent="0.35">
      <c r="A13" t="s">
        <v>75</v>
      </c>
      <c r="B13" t="s">
        <v>76</v>
      </c>
      <c r="C13" s="9">
        <v>0.80328401739999999</v>
      </c>
      <c r="D13" s="9">
        <v>0.1503340494</v>
      </c>
      <c r="E13" s="9">
        <v>7.6997529999999999E-4</v>
      </c>
      <c r="F13" s="9">
        <v>8.0647650999999994E-3</v>
      </c>
      <c r="G13" s="9">
        <v>3.7045980000000001E-4</v>
      </c>
      <c r="H13" s="9">
        <v>1.3910403E-3</v>
      </c>
      <c r="I13" s="9">
        <v>4.6489079999999998E-4</v>
      </c>
      <c r="J13" s="9">
        <v>3.6319599999999997E-5</v>
      </c>
      <c r="K13" s="9">
        <v>1.8160000000000001E-6</v>
      </c>
      <c r="L13" s="9">
        <v>3.4966685900000002E-2</v>
      </c>
      <c r="M13" s="9">
        <v>2.17918E-5</v>
      </c>
      <c r="N13" s="9">
        <v>2.6876500000000002E-4</v>
      </c>
      <c r="O13" s="9">
        <v>7.2639E-6</v>
      </c>
      <c r="P13" s="9">
        <v>1.8159799999999998E-5</v>
      </c>
      <c r="Q13" s="9">
        <v>0</v>
      </c>
      <c r="R13" s="9">
        <v>0</v>
      </c>
      <c r="S13" s="9">
        <f t="shared" si="0"/>
        <v>1.0000000001</v>
      </c>
    </row>
    <row r="18" spans="3:18" x14ac:dyDescent="0.3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B5B698-950C-4347-8B55-BD66B0950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51e58-41a2-4bf3-9155-aa863c7baa62"/>
    <ds:schemaRef ds:uri="89a46536-e78d-4d6c-8a03-83d02364c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A9156F-D700-4737-AAD4-58BA25F2F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6F3A6A-17A8-4149-AA32-68F5E2609837}">
  <ds:schemaRefs>
    <ds:schemaRef ds:uri="89a46536-e78d-4d6c-8a03-83d02364c101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f951e58-41a2-4bf3-9155-aa863c7baa6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</vt:lpstr>
      <vt:lpstr>ii</vt:lpstr>
      <vt:lpstr>iii</vt:lpstr>
      <vt:lpstr>iv</vt:lpstr>
      <vt:lpstr>v</vt:lpstr>
      <vt:lpstr>vi</vt:lpstr>
      <vt:lpstr>vii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Horne</dc:creator>
  <cp:lastModifiedBy>Jenny Dolen</cp:lastModifiedBy>
  <dcterms:created xsi:type="dcterms:W3CDTF">2021-03-22T12:48:52Z</dcterms:created>
  <dcterms:modified xsi:type="dcterms:W3CDTF">2021-03-23T17:56:38Z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