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charts/colors1.xml" ContentType="application/vnd.ms-office.chartcolorstyl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2\rates\Rate Case 2020\Cost of Service\COS Studies\Seelye Exhibits (in excel for Q56)\"/>
    </mc:Choice>
  </mc:AlternateContent>
  <xr:revisionPtr revIDLastSave="0" documentId="13_ncr:1_{B1CDCDFD-8A33-4EB4-85E6-9B91D300B6A1}" xr6:coauthVersionLast="45" xr6:coauthVersionMax="45" xr10:uidLastSave="{00000000-0000-0000-0000-000000000000}"/>
  <bookViews>
    <workbookView xWindow="-120" yWindow="-120" windowWidth="29040" windowHeight="15840" xr2:uid="{6D8D275E-2A2C-4EE2-A1D2-E306E8929D43}"/>
  </bookViews>
  <sheets>
    <sheet name="Data" sheetId="2" r:id="rId1"/>
    <sheet name="Chart1" sheetId="3" r:id="rId2"/>
  </sheets>
  <definedNames>
    <definedName name="ExternalData_1" localSheetId="0" hidden="1">Data!$A$3:$Q$54</definedName>
    <definedName name="_xlnm.Print_Area" localSheetId="0">Data!$W$2:$Y$59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55" i="2" l="1"/>
  <c r="X55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Y56" i="2"/>
  <c r="X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4" i="2"/>
  <c r="I56" i="2"/>
  <c r="U56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C187F8E-BA9C-48EF-AD5F-7EA4DCA79160}" keepAlive="1" name="Query - charging stations by state" description="Connection to the 'charging stations by state' query in the workbook." type="5" refreshedVersion="6" background="1" saveData="1">
    <dbPr connection="Provider=Microsoft.Mashup.OleDb.1;Data Source=$Workbook$;Location=&quot;charging stations by state&quot;;Extended Properties=&quot;&quot;" command="SELECT * FROM [charging stations by state]"/>
  </connection>
</connections>
</file>

<file path=xl/sharedStrings.xml><?xml version="1.0" encoding="utf-8"?>
<sst xmlns="http://schemas.openxmlformats.org/spreadsheetml/2006/main" count="97" uniqueCount="94">
  <si>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</si>
  <si>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</si>
  <si>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</si>
  <si>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</si>
  <si>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</si>
  <si>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</si>
  <si>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</si>
  <si>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</si>
  <si>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</si>
  <si>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</si>
  <si>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</si>
  <si>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</si>
  <si>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</si>
  <si>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</si>
  <si>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</si>
  <si>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</si>
  <si>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</si>
  <si>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</si>
  <si>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</si>
  <si>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</si>
  <si>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</si>
  <si>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</si>
  <si>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</si>
  <si>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</si>
  <si>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</si>
  <si>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</si>
  <si>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</si>
  <si>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</si>
  <si>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</si>
  <si>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</si>
  <si>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</si>
  <si>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</si>
  <si>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</si>
  <si>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</si>
  <si>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</si>
  <si>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</si>
  <si>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</si>
  <si>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</si>
  <si>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</si>
  <si>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</si>
  <si>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</si>
  <si>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</si>
  <si>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</si>
  <si>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</si>
  <si>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</si>
  <si>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</si>
  <si>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</si>
  <si>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</si>
  <si>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</si>
  <si>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</si>
  <si>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</si>
  <si>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</si>
  <si>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</si>
  <si>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</si>
  <si>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</si>
  <si>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</si>
  <si>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</si>
  <si>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</si>
  <si>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</si>
  <si>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</si>
  <si>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Column52</t>
  </si>
  <si>
    <t>Column53</t>
  </si>
  <si>
    <t>Column54</t>
  </si>
  <si>
    <t>Column55</t>
  </si>
  <si>
    <t>Column62</t>
  </si>
  <si>
    <t>Column63</t>
  </si>
  <si>
    <t>Column82</t>
  </si>
  <si>
    <t>Column83</t>
  </si>
  <si>
    <t>State</t>
  </si>
  <si>
    <t>Biodiesel</t>
  </si>
  <si>
    <t>CNG</t>
  </si>
  <si>
    <t>E85</t>
  </si>
  <si>
    <t>Stations</t>
  </si>
  <si>
    <t>LNG</t>
  </si>
  <si>
    <t>Hydrogen Retail</t>
  </si>
  <si>
    <t>Hydrogen Non-Retail</t>
  </si>
  <si>
    <t>Hydrogen Total</t>
  </si>
  <si>
    <t>Propane Primary</t>
  </si>
  <si>
    <t>Propane Secondary</t>
  </si>
  <si>
    <t>Propane Total</t>
  </si>
  <si>
    <t>Total</t>
  </si>
  <si>
    <t>Electric Charging Outlets</t>
  </si>
  <si>
    <t>Electric Level 1 Outlets</t>
  </si>
  <si>
    <t>Electric Level 2 Outlets</t>
  </si>
  <si>
    <t>Electric Vehicles per 100,000 Residents</t>
  </si>
  <si>
    <t>Population</t>
  </si>
  <si>
    <t>DC Fast Charging Stations per 100,0000 Residents</t>
  </si>
  <si>
    <t>Electric DC Fast Outlets</t>
  </si>
  <si>
    <t>Source:  US Department of Energy, "Alternative Fueling Station Counts by State", August 31, 2020</t>
  </si>
  <si>
    <t>Correlation Coefficient</t>
  </si>
  <si>
    <t>Relationship Between Electric Vehicles and DC Fast Charging Stations</t>
  </si>
  <si>
    <t xml:space="preserve">Total </t>
  </si>
  <si>
    <t xml:space="preserve">Plug-in Electric Vehicles </t>
  </si>
  <si>
    <t>DC Fast Charging 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</si>
</sst>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MS sans serif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1" fontId="0" fillId="0" borderId="0" xfId="0" applyNumberFormat="1"/>
    <xf numFmtId="3" fontId="4" fillId="0" borderId="0" xfId="0" applyNumberFormat="1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right" wrapText="1"/>
    </xf>
    <xf numFmtId="164" fontId="0" fillId="0" borderId="1" xfId="1" applyNumberFormat="1" applyFont="1" applyBorder="1"/>
    <xf numFmtId="1" fontId="0" fillId="0" borderId="7" xfId="0" applyNumberFormat="1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1" fontId="0" fillId="0" borderId="10" xfId="0" applyNumberFormat="1" applyBorder="1"/>
    <xf numFmtId="164" fontId="0" fillId="0" borderId="11" xfId="1" applyNumberFormat="1" applyFont="1" applyBorder="1"/>
    <xf numFmtId="1" fontId="2" fillId="0" borderId="12" xfId="0" applyNumberFormat="1" applyFont="1" applyBorder="1"/>
    <xf numFmtId="0" fontId="2" fillId="0" borderId="14" xfId="0" applyFont="1" applyBorder="1"/>
    <xf numFmtId="0" fontId="2" fillId="0" borderId="15" xfId="0" applyFont="1" applyBorder="1"/>
    <xf numFmtId="165" fontId="2" fillId="0" borderId="16" xfId="1" applyNumberFormat="1" applyFont="1" applyBorder="1"/>
    <xf numFmtId="164" fontId="2" fillId="0" borderId="6" xfId="1" applyNumberFormat="1" applyFont="1" applyBorder="1"/>
    <xf numFmtId="164" fontId="2" fillId="0" borderId="13" xfId="1" applyNumberFormat="1" applyFont="1" applyBorder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0" xfId="0" applyAlignment="1">
      <alignment horizontal="left" wrapText="1"/>
    </xf>
  </cellXfs>
  <cellStyles count="2">
    <cellStyle name="Comma" xfId="1" builtinId="3"/>
    <cellStyle name="Normal" xfId="0" builtinId="0"/>
  </cellStyles>
  <dxfs count="1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Relationship</a:t>
            </a:r>
            <a:r>
              <a:rPr lang="en-US" baseline="0"/>
              <a:t> of Electric Vehicles to </a:t>
            </a:r>
          </a:p>
          <a:p>
            <a:pPr>
              <a:defRPr/>
            </a:pPr>
            <a:r>
              <a:rPr lang="en-US" baseline="0"/>
              <a:t>DC Fast Charging Outlets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xVal>
            <c:numRef>
              <c:f>Data!$I$4:$I$54</c:f>
              <c:numCache>
                <c:formatCode>General</c:formatCode>
                <c:ptCount val="51"/>
                <c:pt idx="0">
                  <c:v>78</c:v>
                </c:pt>
                <c:pt idx="1">
                  <c:v>4</c:v>
                </c:pt>
                <c:pt idx="2">
                  <c:v>363</c:v>
                </c:pt>
                <c:pt idx="3">
                  <c:v>44</c:v>
                </c:pt>
                <c:pt idx="4">
                  <c:v>4679</c:v>
                </c:pt>
                <c:pt idx="5">
                  <c:v>339</c:v>
                </c:pt>
                <c:pt idx="6">
                  <c:v>223</c:v>
                </c:pt>
                <c:pt idx="7">
                  <c:v>65</c:v>
                </c:pt>
                <c:pt idx="8">
                  <c:v>20</c:v>
                </c:pt>
                <c:pt idx="9">
                  <c:v>760</c:v>
                </c:pt>
                <c:pt idx="10">
                  <c:v>420</c:v>
                </c:pt>
                <c:pt idx="11">
                  <c:v>90</c:v>
                </c:pt>
                <c:pt idx="12">
                  <c:v>75</c:v>
                </c:pt>
                <c:pt idx="13">
                  <c:v>337</c:v>
                </c:pt>
                <c:pt idx="14">
                  <c:v>171</c:v>
                </c:pt>
                <c:pt idx="15">
                  <c:v>134</c:v>
                </c:pt>
                <c:pt idx="16">
                  <c:v>121</c:v>
                </c:pt>
                <c:pt idx="17">
                  <c:v>68</c:v>
                </c:pt>
                <c:pt idx="18">
                  <c:v>68</c:v>
                </c:pt>
                <c:pt idx="19">
                  <c:v>126</c:v>
                </c:pt>
                <c:pt idx="20">
                  <c:v>424</c:v>
                </c:pt>
                <c:pt idx="21">
                  <c:v>329</c:v>
                </c:pt>
                <c:pt idx="22">
                  <c:v>280</c:v>
                </c:pt>
                <c:pt idx="23">
                  <c:v>187</c:v>
                </c:pt>
                <c:pt idx="24">
                  <c:v>56</c:v>
                </c:pt>
                <c:pt idx="25">
                  <c:v>196</c:v>
                </c:pt>
                <c:pt idx="26">
                  <c:v>96</c:v>
                </c:pt>
                <c:pt idx="27">
                  <c:v>64</c:v>
                </c:pt>
                <c:pt idx="28">
                  <c:v>266</c:v>
                </c:pt>
                <c:pt idx="29">
                  <c:v>69</c:v>
                </c:pt>
                <c:pt idx="30">
                  <c:v>407</c:v>
                </c:pt>
                <c:pt idx="31">
                  <c:v>108</c:v>
                </c:pt>
                <c:pt idx="32">
                  <c:v>579</c:v>
                </c:pt>
                <c:pt idx="33">
                  <c:v>297</c:v>
                </c:pt>
                <c:pt idx="34">
                  <c:v>34</c:v>
                </c:pt>
                <c:pt idx="35">
                  <c:v>350</c:v>
                </c:pt>
                <c:pt idx="36">
                  <c:v>328</c:v>
                </c:pt>
                <c:pt idx="37">
                  <c:v>361</c:v>
                </c:pt>
                <c:pt idx="38">
                  <c:v>289</c:v>
                </c:pt>
                <c:pt idx="39">
                  <c:v>38</c:v>
                </c:pt>
                <c:pt idx="40">
                  <c:v>100</c:v>
                </c:pt>
                <c:pt idx="41">
                  <c:v>54</c:v>
                </c:pt>
                <c:pt idx="42">
                  <c:v>171</c:v>
                </c:pt>
                <c:pt idx="43">
                  <c:v>693</c:v>
                </c:pt>
                <c:pt idx="44">
                  <c:v>186</c:v>
                </c:pt>
                <c:pt idx="45">
                  <c:v>54</c:v>
                </c:pt>
                <c:pt idx="46">
                  <c:v>457</c:v>
                </c:pt>
                <c:pt idx="47">
                  <c:v>566</c:v>
                </c:pt>
                <c:pt idx="48">
                  <c:v>60</c:v>
                </c:pt>
                <c:pt idx="49">
                  <c:v>144</c:v>
                </c:pt>
                <c:pt idx="50">
                  <c:v>75</c:v>
                </c:pt>
              </c:numCache>
            </c:numRef>
          </c:xVal>
          <c:yVal>
            <c:numRef>
              <c:f>Data!$Y$4:$Y$54</c:f>
              <c:numCache>
                <c:formatCode>_(* #,##0_);_(* \(#,##0\);_(* "-"??_);_(@_)</c:formatCode>
                <c:ptCount val="51"/>
                <c:pt idx="0">
                  <c:v>1450</c:v>
                </c:pt>
                <c:pt idx="1">
                  <c:v>530</c:v>
                </c:pt>
                <c:pt idx="2">
                  <c:v>15000</c:v>
                </c:pt>
                <c:pt idx="3">
                  <c:v>520</c:v>
                </c:pt>
                <c:pt idx="4">
                  <c:v>256800</c:v>
                </c:pt>
                <c:pt idx="5">
                  <c:v>11700</c:v>
                </c:pt>
                <c:pt idx="6">
                  <c:v>4450</c:v>
                </c:pt>
                <c:pt idx="7">
                  <c:v>720</c:v>
                </c:pt>
                <c:pt idx="8">
                  <c:v>970</c:v>
                </c:pt>
                <c:pt idx="9">
                  <c:v>25200</c:v>
                </c:pt>
                <c:pt idx="10">
                  <c:v>15300</c:v>
                </c:pt>
                <c:pt idx="11">
                  <c:v>6590</c:v>
                </c:pt>
                <c:pt idx="12">
                  <c:v>1080</c:v>
                </c:pt>
                <c:pt idx="13">
                  <c:v>12400</c:v>
                </c:pt>
                <c:pt idx="14">
                  <c:v>3030</c:v>
                </c:pt>
                <c:pt idx="15">
                  <c:v>1090</c:v>
                </c:pt>
                <c:pt idx="16">
                  <c:v>1610</c:v>
                </c:pt>
                <c:pt idx="17">
                  <c:v>1240</c:v>
                </c:pt>
                <c:pt idx="18">
                  <c:v>1110</c:v>
                </c:pt>
                <c:pt idx="19">
                  <c:v>750</c:v>
                </c:pt>
                <c:pt idx="20">
                  <c:v>8080</c:v>
                </c:pt>
                <c:pt idx="21">
                  <c:v>9760</c:v>
                </c:pt>
                <c:pt idx="22">
                  <c:v>4210</c:v>
                </c:pt>
                <c:pt idx="23">
                  <c:v>4740</c:v>
                </c:pt>
                <c:pt idx="24">
                  <c:v>390</c:v>
                </c:pt>
                <c:pt idx="25">
                  <c:v>3450</c:v>
                </c:pt>
                <c:pt idx="26">
                  <c:v>500</c:v>
                </c:pt>
                <c:pt idx="27">
                  <c:v>850</c:v>
                </c:pt>
                <c:pt idx="28">
                  <c:v>4810</c:v>
                </c:pt>
                <c:pt idx="29">
                  <c:v>1120</c:v>
                </c:pt>
                <c:pt idx="30">
                  <c:v>12100</c:v>
                </c:pt>
                <c:pt idx="31">
                  <c:v>1260</c:v>
                </c:pt>
                <c:pt idx="32">
                  <c:v>16600</c:v>
                </c:pt>
                <c:pt idx="33">
                  <c:v>7320</c:v>
                </c:pt>
                <c:pt idx="34">
                  <c:v>170</c:v>
                </c:pt>
                <c:pt idx="35">
                  <c:v>6510</c:v>
                </c:pt>
                <c:pt idx="36">
                  <c:v>3290</c:v>
                </c:pt>
                <c:pt idx="37">
                  <c:v>12400</c:v>
                </c:pt>
                <c:pt idx="38">
                  <c:v>7990</c:v>
                </c:pt>
                <c:pt idx="39">
                  <c:v>600</c:v>
                </c:pt>
                <c:pt idx="40">
                  <c:v>1950</c:v>
                </c:pt>
                <c:pt idx="41">
                  <c:v>260</c:v>
                </c:pt>
                <c:pt idx="42">
                  <c:v>3980</c:v>
                </c:pt>
                <c:pt idx="43">
                  <c:v>22600</c:v>
                </c:pt>
                <c:pt idx="44">
                  <c:v>5220</c:v>
                </c:pt>
                <c:pt idx="45">
                  <c:v>1060</c:v>
                </c:pt>
                <c:pt idx="46">
                  <c:v>8370</c:v>
                </c:pt>
                <c:pt idx="47">
                  <c:v>28400</c:v>
                </c:pt>
                <c:pt idx="48">
                  <c:v>230</c:v>
                </c:pt>
                <c:pt idx="49">
                  <c:v>3680</c:v>
                </c:pt>
                <c:pt idx="50">
                  <c:v>170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288-4B4E-B357-2912034ED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971784"/>
        <c:axId val="1024971456"/>
      </c:scatterChart>
      <c:valAx>
        <c:axId val="1024971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DC Fast Charging Outlets in State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971456"/>
        <c:crosses val="autoZero"/>
        <c:crossBetween val="midCat"/>
      </c:valAx>
      <c:valAx>
        <c:axId val="10249714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Electric Vehicles in State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971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FE52012-10AA-4234-B1EC-2A61997B60EB}">
  <sheetPr/>
  <sheetViews>
    <sheetView zoomScale="111" workbookViewId="0" zoomToFit="1"/>
  </sheetViews>
  <pageMargins left="0.7" right="0.7" top="0.75" bottom="0.75" header="0.3" footer="0.3"/>
  <pageSetup orientation="landscape" r:id="rId1"/>
  <headerFooter>
    <oddFooter>&amp;R&amp;"-,Bold"Exhibit WSS-10
Page 2 of 2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D5A795-63D3-4860-9626-48BDED3DB9C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C3BC9C27-4589-47E1-AFEA-250E64A95DFB}" autoFormatId="16" applyNumberFormats="0" applyBorderFormats="0" applyFontFormats="0" applyPatternFormats="0" applyAlignmentFormats="0" applyWidthHeightFormats="0">
  <queryTableRefresh nextId="25">
    <queryTableFields count="1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17" dataBound="0" tableColumnId="10"/>
      <queryTableField id="16" dataBound="0" tableColumnId="11"/>
      <queryTableField id="15" dataBound="0" tableColumnId="12"/>
      <queryTableField id="14" dataBound="0" tableColumnId="13"/>
      <queryTableField id="6" name="Column6" tableColumnId="6"/>
      <queryTableField id="20" dataBound="0" tableColumnId="18"/>
      <queryTableField id="19" dataBound="0" tableColumnId="19"/>
      <queryTableField id="7" name="Column7" tableColumnId="7"/>
      <queryTableField id="8" name="Column8" tableColumnId="8"/>
      <queryTableField id="24" dataBound="0" tableColumnId="21"/>
      <queryTableField id="23" dataBound="0" tableColumnId="22"/>
      <queryTableField id="9" name="Column9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C726EC-FA47-45A5-B933-F9C0B4A80E76}" name="charging_stations_by_state" displayName="charging_stations_by_state" ref="A3:Q54" tableType="queryTable" totalsRowShown="0">
  <autoFilter ref="A3:Q54" xr:uid="{5F2D53CF-8107-4FE7-BF95-5E744C4EDD13}"/>
  <tableColumns count="17">
    <tableColumn id="1" xr3:uid="{61887434-66D9-4F65-B326-ACF2F4F31343}" uniqueName="1" name="Column1" queryTableFieldId="1" dataDxfId="11"/>
    <tableColumn id="2" xr3:uid="{79681803-37FA-46DF-9F86-9ADA5BE59C93}" uniqueName="2" name="Column2" queryTableFieldId="2"/>
    <tableColumn id="3" xr3:uid="{1230A6D5-B1A1-4210-925E-6B233DAF1A5D}" uniqueName="3" name="Column3" queryTableFieldId="3"/>
    <tableColumn id="4" xr3:uid="{C46F458F-7BFB-4F99-89EC-F16DD4B68AEF}" uniqueName="4" name="Column4" queryTableFieldId="4"/>
    <tableColumn id="5" xr3:uid="{FA633B85-20B9-4B6B-B75A-B69FF5331436}" uniqueName="5" name="Column5" queryTableFieldId="5" dataDxfId="10"/>
    <tableColumn id="10" xr3:uid="{CBC89F76-8B58-4F51-BC03-7DA311E2BAE3}" uniqueName="10" name="Column52" queryTableFieldId="17" dataDxfId="9"/>
    <tableColumn id="11" xr3:uid="{DDF680CF-9759-47F9-ACEA-A935AED94999}" uniqueName="11" name="Column53" queryTableFieldId="16" dataDxfId="8"/>
    <tableColumn id="12" xr3:uid="{4A3152FF-91A5-47C3-9D44-203DEF61F6A4}" uniqueName="12" name="Column54" queryTableFieldId="15" dataDxfId="7"/>
    <tableColumn id="13" xr3:uid="{C9FC7A64-79A7-4260-9A77-7FDF8E468B2E}" uniqueName="13" name="Column55" queryTableFieldId="14" dataDxfId="6"/>
    <tableColumn id="6" xr3:uid="{2661C7F4-9916-471D-AADD-21BE150CA764}" uniqueName="6" name="Column6" queryTableFieldId="6" dataDxfId="5"/>
    <tableColumn id="18" xr3:uid="{8E0B4B67-E707-4CD4-858D-9A60DCB3BFC0}" uniqueName="18" name="Column62" queryTableFieldId="20" dataDxfId="4"/>
    <tableColumn id="19" xr3:uid="{7DE37AE6-6ACA-40E7-8D10-2A0E04BDFD61}" uniqueName="19" name="Column63" queryTableFieldId="19" dataDxfId="3"/>
    <tableColumn id="7" xr3:uid="{5B297CBE-8CE5-43EC-B729-B4865601A79F}" uniqueName="7" name="Column7" queryTableFieldId="7"/>
    <tableColumn id="8" xr3:uid="{1C17BD86-EE55-445A-BA40-7AFA20020047}" uniqueName="8" name="Column8" queryTableFieldId="8" dataDxfId="2"/>
    <tableColumn id="21" xr3:uid="{FA7B5417-8F1E-48CC-9DEA-DB7A3854AA04}" uniqueName="21" name="Column82" queryTableFieldId="24" dataDxfId="1"/>
    <tableColumn id="22" xr3:uid="{DEB04738-399D-4685-A15F-348278FB3095}" uniqueName="22" name="Column83" queryTableFieldId="23" dataDxfId="0"/>
    <tableColumn id="9" xr3:uid="{26D533CA-5C00-4FEF-AA27-EC23D7826B6E}" uniqueName="9" name="Column9" queryTableFieldId="9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02234-265B-4CD2-BB40-4A4BC3824494}">
  <sheetPr>
    <pageSetUpPr fitToPage="1"/>
  </sheetPr>
  <dimension ref="A1:AA85"/>
  <sheetViews>
    <sheetView tabSelected="1" workbookViewId="0"/>
  </sheetViews>
  <sheetFormatPr defaultRowHeight="15" x14ac:dyDescent="0.25"/>
  <cols>
    <col min="1" max="1" width="18.7109375" bestFit="1" customWidth="1"/>
    <col min="2" max="4" width="11.140625" bestFit="1" customWidth="1"/>
    <col min="5" max="5" width="25.5703125" bestFit="1" customWidth="1"/>
    <col min="6" max="6" width="20.85546875" customWidth="1"/>
    <col min="7" max="7" width="17.5703125" customWidth="1"/>
    <col min="8" max="8" width="17.140625" customWidth="1"/>
    <col min="9" max="9" width="13.5703125" customWidth="1"/>
    <col min="10" max="10" width="11.140625" bestFit="1" customWidth="1"/>
    <col min="11" max="12" width="11.140625" customWidth="1"/>
    <col min="13" max="13" width="11.140625" bestFit="1" customWidth="1"/>
    <col min="14" max="14" width="11.7109375" bestFit="1" customWidth="1"/>
    <col min="15" max="16" width="11.7109375" customWidth="1"/>
    <col min="17" max="17" width="11.140625" bestFit="1" customWidth="1"/>
    <col min="19" max="19" width="12.7109375" customWidth="1"/>
    <col min="20" max="20" width="12" bestFit="1" customWidth="1"/>
    <col min="21" max="22" width="24.28515625" customWidth="1"/>
    <col min="23" max="23" width="39" customWidth="1"/>
    <col min="24" max="24" width="19.28515625" customWidth="1"/>
    <col min="25" max="25" width="19.85546875" customWidth="1"/>
    <col min="26" max="27" width="14.7109375" customWidth="1"/>
  </cols>
  <sheetData>
    <row r="1" spans="1:27" ht="15.75" thickBot="1" x14ac:dyDescent="0.3"/>
    <row r="2" spans="1:27" ht="46.5" customHeight="1" thickBot="1" x14ac:dyDescent="0.3">
      <c r="A2" s="2" t="s">
        <v>68</v>
      </c>
      <c r="B2" s="2" t="s">
        <v>69</v>
      </c>
      <c r="C2" s="2" t="s">
        <v>70</v>
      </c>
      <c r="D2" s="2" t="s">
        <v>71</v>
      </c>
      <c r="E2" s="2" t="s">
        <v>72</v>
      </c>
      <c r="F2" s="2" t="s">
        <v>81</v>
      </c>
      <c r="G2" s="2" t="s">
        <v>82</v>
      </c>
      <c r="H2" s="2" t="s">
        <v>83</v>
      </c>
      <c r="I2" s="2" t="s">
        <v>87</v>
      </c>
      <c r="J2" s="2" t="s">
        <v>74</v>
      </c>
      <c r="K2" s="2" t="s">
        <v>75</v>
      </c>
      <c r="L2" s="2" t="s">
        <v>76</v>
      </c>
      <c r="M2" s="2" t="s">
        <v>73</v>
      </c>
      <c r="N2" s="2" t="s">
        <v>77</v>
      </c>
      <c r="O2" s="2" t="s">
        <v>78</v>
      </c>
      <c r="P2" s="2" t="s">
        <v>79</v>
      </c>
      <c r="Q2" s="2" t="s">
        <v>80</v>
      </c>
      <c r="S2" s="2" t="s">
        <v>85</v>
      </c>
      <c r="T2" s="2" t="s">
        <v>86</v>
      </c>
      <c r="U2" s="2" t="s">
        <v>84</v>
      </c>
      <c r="V2" s="2"/>
      <c r="W2" s="19" t="s">
        <v>90</v>
      </c>
      <c r="X2" s="20"/>
      <c r="Y2" s="21"/>
      <c r="Z2" s="2"/>
      <c r="AA2" s="2"/>
    </row>
    <row r="3" spans="1:27" ht="44.25" customHeight="1" thickBot="1" x14ac:dyDescent="0.3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60</v>
      </c>
      <c r="G3" t="s">
        <v>61</v>
      </c>
      <c r="H3" t="s">
        <v>62</v>
      </c>
      <c r="I3" t="s">
        <v>63</v>
      </c>
      <c r="J3" t="s">
        <v>5</v>
      </c>
      <c r="K3" t="s">
        <v>64</v>
      </c>
      <c r="L3" t="s">
        <v>65</v>
      </c>
      <c r="M3" t="s">
        <v>6</v>
      </c>
      <c r="N3" t="s">
        <v>7</v>
      </c>
      <c r="O3" t="s">
        <v>66</v>
      </c>
      <c r="P3" t="s">
        <v>67</v>
      </c>
      <c r="Q3" t="s">
        <v>8</v>
      </c>
      <c r="W3" s="5" t="s">
        <v>68</v>
      </c>
      <c r="X3" s="6" t="s">
        <v>93</v>
      </c>
      <c r="Y3" s="6" t="s">
        <v>92</v>
      </c>
    </row>
    <row r="4" spans="1:27" x14ac:dyDescent="0.25">
      <c r="A4" s="1" t="s">
        <v>9</v>
      </c>
      <c r="B4">
        <v>2</v>
      </c>
      <c r="C4">
        <v>6</v>
      </c>
      <c r="D4">
        <v>15</v>
      </c>
      <c r="E4" s="1">
        <v>142</v>
      </c>
      <c r="F4" s="1">
        <v>373</v>
      </c>
      <c r="G4" s="1">
        <v>1</v>
      </c>
      <c r="H4" s="1">
        <v>294</v>
      </c>
      <c r="I4" s="1">
        <v>78</v>
      </c>
      <c r="J4" s="1">
        <v>0</v>
      </c>
      <c r="K4" s="1">
        <v>0</v>
      </c>
      <c r="L4" s="1">
        <v>0</v>
      </c>
      <c r="M4">
        <v>2</v>
      </c>
      <c r="N4" s="1">
        <v>25</v>
      </c>
      <c r="O4" s="1">
        <v>43</v>
      </c>
      <c r="P4" s="1">
        <v>68</v>
      </c>
      <c r="Q4">
        <v>466</v>
      </c>
      <c r="S4" s="4">
        <v>4887871</v>
      </c>
      <c r="T4">
        <f>charging_stations_by_state[[#This Row],[Column55]]/(S4/100000)</f>
        <v>1.5957867955189489</v>
      </c>
      <c r="U4" s="3">
        <v>29.665267352595844</v>
      </c>
      <c r="V4" s="3"/>
      <c r="W4" s="8" t="str">
        <f>charging_stations_by_state[[#This Row],[Column1]]</f>
        <v>Alabama</v>
      </c>
      <c r="X4" s="9">
        <f>charging_stations_by_state[[#This Row],[Column55]]</f>
        <v>78</v>
      </c>
      <c r="Y4" s="10">
        <v>1450</v>
      </c>
      <c r="Z4" s="3"/>
      <c r="AA4" s="3"/>
    </row>
    <row r="5" spans="1:27" x14ac:dyDescent="0.25">
      <c r="A5" s="1" t="s">
        <v>10</v>
      </c>
      <c r="B5">
        <v>0</v>
      </c>
      <c r="C5">
        <v>1</v>
      </c>
      <c r="D5">
        <v>0</v>
      </c>
      <c r="E5" s="1">
        <v>22</v>
      </c>
      <c r="F5" s="1">
        <v>39</v>
      </c>
      <c r="G5" s="1">
        <v>0</v>
      </c>
      <c r="H5" s="1">
        <v>35</v>
      </c>
      <c r="I5" s="1">
        <v>4</v>
      </c>
      <c r="J5" s="1">
        <v>0</v>
      </c>
      <c r="K5" s="1">
        <v>0</v>
      </c>
      <c r="L5" s="1">
        <v>0</v>
      </c>
      <c r="M5">
        <v>0</v>
      </c>
      <c r="N5" s="1">
        <v>1</v>
      </c>
      <c r="O5" s="1">
        <v>2</v>
      </c>
      <c r="P5" s="1">
        <v>3</v>
      </c>
      <c r="Q5">
        <v>43</v>
      </c>
      <c r="S5" s="4">
        <v>737438</v>
      </c>
      <c r="T5">
        <f>charging_stations_by_state[[#This Row],[Column55]]/(S5/100000)</f>
        <v>0.54241848128249426</v>
      </c>
      <c r="U5" s="3">
        <v>71.870448769930491</v>
      </c>
      <c r="V5" s="3"/>
      <c r="W5" s="11" t="str">
        <f>charging_stations_by_state[[#This Row],[Column1]]</f>
        <v>Alaska</v>
      </c>
      <c r="X5" s="7">
        <f>charging_stations_by_state[[#This Row],[Column55]]</f>
        <v>4</v>
      </c>
      <c r="Y5" s="12">
        <v>530</v>
      </c>
      <c r="Z5" s="3"/>
      <c r="AA5" s="3"/>
    </row>
    <row r="6" spans="1:27" x14ac:dyDescent="0.25">
      <c r="A6" s="1" t="s">
        <v>11</v>
      </c>
      <c r="B6">
        <v>2</v>
      </c>
      <c r="C6">
        <v>11</v>
      </c>
      <c r="D6">
        <v>16</v>
      </c>
      <c r="E6" s="1">
        <v>503</v>
      </c>
      <c r="F6" s="1">
        <v>1557</v>
      </c>
      <c r="G6" s="1">
        <v>3</v>
      </c>
      <c r="H6" s="1">
        <v>1191</v>
      </c>
      <c r="I6" s="1">
        <v>363</v>
      </c>
      <c r="J6" s="1">
        <v>0</v>
      </c>
      <c r="K6" s="1">
        <v>0</v>
      </c>
      <c r="L6" s="1">
        <v>0</v>
      </c>
      <c r="M6">
        <v>3</v>
      </c>
      <c r="N6" s="1">
        <v>29</v>
      </c>
      <c r="O6" s="1">
        <v>43</v>
      </c>
      <c r="P6" s="1">
        <v>72</v>
      </c>
      <c r="Q6">
        <v>1661</v>
      </c>
      <c r="S6" s="4">
        <v>7171646</v>
      </c>
      <c r="T6">
        <f>charging_stations_by_state[[#This Row],[Column55]]/(S6/100000)</f>
        <v>5.0615995268031915</v>
      </c>
      <c r="U6" s="3">
        <v>209.15700523980129</v>
      </c>
      <c r="V6" s="3"/>
      <c r="W6" s="11" t="str">
        <f>charging_stations_by_state[[#This Row],[Column1]]</f>
        <v>Arizona</v>
      </c>
      <c r="X6" s="7">
        <f>charging_stations_by_state[[#This Row],[Column55]]</f>
        <v>363</v>
      </c>
      <c r="Y6" s="12">
        <v>15000</v>
      </c>
      <c r="Z6" s="3"/>
      <c r="AA6" s="3"/>
    </row>
    <row r="7" spans="1:27" x14ac:dyDescent="0.25">
      <c r="A7" s="1" t="s">
        <v>12</v>
      </c>
      <c r="B7">
        <v>1</v>
      </c>
      <c r="C7">
        <v>10</v>
      </c>
      <c r="D7">
        <v>47</v>
      </c>
      <c r="E7" s="1">
        <v>91</v>
      </c>
      <c r="F7" s="1">
        <v>292</v>
      </c>
      <c r="G7" s="1">
        <v>0</v>
      </c>
      <c r="H7" s="1">
        <v>248</v>
      </c>
      <c r="I7" s="1">
        <v>44</v>
      </c>
      <c r="J7" s="1">
        <v>0</v>
      </c>
      <c r="K7" s="1">
        <v>0</v>
      </c>
      <c r="L7" s="1">
        <v>0</v>
      </c>
      <c r="M7">
        <v>1</v>
      </c>
      <c r="N7" s="1">
        <v>9</v>
      </c>
      <c r="O7" s="1">
        <v>28</v>
      </c>
      <c r="P7" s="1">
        <v>37</v>
      </c>
      <c r="Q7">
        <v>388</v>
      </c>
      <c r="S7" s="4">
        <v>3013825</v>
      </c>
      <c r="T7">
        <f>charging_stations_by_state[[#This Row],[Column55]]/(S7/100000)</f>
        <v>1.4599387821124319</v>
      </c>
      <c r="U7" s="3">
        <v>17.253821970419651</v>
      </c>
      <c r="V7" s="3"/>
      <c r="W7" s="11" t="str">
        <f>charging_stations_by_state[[#This Row],[Column1]]</f>
        <v>Arkansas</v>
      </c>
      <c r="X7" s="7">
        <f>charging_stations_by_state[[#This Row],[Column55]]</f>
        <v>44</v>
      </c>
      <c r="Y7" s="12">
        <v>520</v>
      </c>
      <c r="Z7" s="3"/>
      <c r="AA7" s="3"/>
    </row>
    <row r="8" spans="1:27" x14ac:dyDescent="0.25">
      <c r="A8" s="1" t="s">
        <v>13</v>
      </c>
      <c r="B8">
        <v>10</v>
      </c>
      <c r="C8">
        <v>166</v>
      </c>
      <c r="D8">
        <v>179</v>
      </c>
      <c r="E8" s="1">
        <v>6615</v>
      </c>
      <c r="F8" s="1">
        <v>27407</v>
      </c>
      <c r="G8" s="1">
        <v>334</v>
      </c>
      <c r="H8" s="1">
        <v>22355</v>
      </c>
      <c r="I8" s="1">
        <v>4679</v>
      </c>
      <c r="J8" s="1">
        <v>42</v>
      </c>
      <c r="K8" s="1">
        <v>0</v>
      </c>
      <c r="L8" s="1">
        <v>42</v>
      </c>
      <c r="M8">
        <v>17</v>
      </c>
      <c r="N8" s="1">
        <v>84</v>
      </c>
      <c r="O8" s="1">
        <v>147</v>
      </c>
      <c r="P8" s="1">
        <v>231</v>
      </c>
      <c r="Q8">
        <v>28052</v>
      </c>
      <c r="S8" s="4">
        <v>39557045</v>
      </c>
      <c r="T8">
        <f>charging_stations_by_state[[#This Row],[Column55]]/(S8/100000)</f>
        <v>11.828487188565273</v>
      </c>
      <c r="U8" s="3">
        <v>649.18903826107328</v>
      </c>
      <c r="V8" s="3"/>
      <c r="W8" s="11" t="str">
        <f>charging_stations_by_state[[#This Row],[Column1]]</f>
        <v>California</v>
      </c>
      <c r="X8" s="7">
        <f>charging_stations_by_state[[#This Row],[Column55]]</f>
        <v>4679</v>
      </c>
      <c r="Y8" s="12">
        <v>256800</v>
      </c>
      <c r="Z8" s="3"/>
      <c r="AA8" s="3"/>
    </row>
    <row r="9" spans="1:27" x14ac:dyDescent="0.25">
      <c r="A9" s="1" t="s">
        <v>14</v>
      </c>
      <c r="B9">
        <v>5</v>
      </c>
      <c r="C9">
        <v>19</v>
      </c>
      <c r="D9">
        <v>80</v>
      </c>
      <c r="E9" s="1">
        <v>911</v>
      </c>
      <c r="F9" s="1">
        <v>2617</v>
      </c>
      <c r="G9" s="1">
        <v>62</v>
      </c>
      <c r="H9" s="1">
        <v>2216</v>
      </c>
      <c r="I9" s="1">
        <v>339</v>
      </c>
      <c r="J9" s="1">
        <v>0</v>
      </c>
      <c r="K9" s="1">
        <v>0</v>
      </c>
      <c r="L9" s="1">
        <v>0</v>
      </c>
      <c r="M9">
        <v>0</v>
      </c>
      <c r="N9" s="1">
        <v>12</v>
      </c>
      <c r="O9" s="1">
        <v>36</v>
      </c>
      <c r="P9" s="1">
        <v>48</v>
      </c>
      <c r="Q9">
        <v>2769</v>
      </c>
      <c r="S9" s="4">
        <v>5695564</v>
      </c>
      <c r="T9">
        <f>charging_stations_by_state[[#This Row],[Column55]]/(S9/100000)</f>
        <v>5.9520005393671287</v>
      </c>
      <c r="U9" s="3">
        <v>205.42302746488321</v>
      </c>
      <c r="V9" s="3"/>
      <c r="W9" s="11" t="str">
        <f>charging_stations_by_state[[#This Row],[Column1]]</f>
        <v>Colorado</v>
      </c>
      <c r="X9" s="7">
        <f>charging_stations_by_state[[#This Row],[Column55]]</f>
        <v>339</v>
      </c>
      <c r="Y9" s="12">
        <v>11700</v>
      </c>
      <c r="Z9" s="3"/>
      <c r="AA9" s="3"/>
    </row>
    <row r="10" spans="1:27" x14ac:dyDescent="0.25">
      <c r="A10" s="1" t="s">
        <v>15</v>
      </c>
      <c r="B10">
        <v>0</v>
      </c>
      <c r="C10">
        <v>7</v>
      </c>
      <c r="D10">
        <v>3</v>
      </c>
      <c r="E10" s="1">
        <v>383</v>
      </c>
      <c r="F10" s="1">
        <v>1026</v>
      </c>
      <c r="G10" s="1">
        <v>21</v>
      </c>
      <c r="H10" s="1">
        <v>780</v>
      </c>
      <c r="I10" s="1">
        <v>223</v>
      </c>
      <c r="J10" s="1">
        <v>1</v>
      </c>
      <c r="K10" s="1">
        <v>0</v>
      </c>
      <c r="L10" s="1">
        <v>1</v>
      </c>
      <c r="M10">
        <v>0</v>
      </c>
      <c r="N10" s="1">
        <v>6</v>
      </c>
      <c r="O10" s="1">
        <v>13</v>
      </c>
      <c r="P10" s="1">
        <v>19</v>
      </c>
      <c r="Q10">
        <v>1056</v>
      </c>
      <c r="S10" s="4">
        <v>3572665</v>
      </c>
      <c r="T10">
        <f>charging_stations_by_state[[#This Row],[Column55]]/(S10/100000)</f>
        <v>6.2418390753121269</v>
      </c>
      <c r="U10" s="3">
        <v>124.55687840869491</v>
      </c>
      <c r="V10" s="3"/>
      <c r="W10" s="11" t="str">
        <f>charging_stations_by_state[[#This Row],[Column1]]</f>
        <v>Connecticut</v>
      </c>
      <c r="X10" s="7">
        <f>charging_stations_by_state[[#This Row],[Column55]]</f>
        <v>223</v>
      </c>
      <c r="Y10" s="12">
        <v>4450</v>
      </c>
      <c r="Z10" s="3"/>
      <c r="AA10" s="3"/>
    </row>
    <row r="11" spans="1:27" x14ac:dyDescent="0.25">
      <c r="A11" s="1" t="s">
        <v>16</v>
      </c>
      <c r="B11">
        <v>0</v>
      </c>
      <c r="C11">
        <v>1</v>
      </c>
      <c r="D11">
        <v>0</v>
      </c>
      <c r="E11" s="1">
        <v>57</v>
      </c>
      <c r="F11" s="1">
        <v>186</v>
      </c>
      <c r="G11" s="1">
        <v>2</v>
      </c>
      <c r="H11" s="1">
        <v>119</v>
      </c>
      <c r="I11" s="1">
        <v>65</v>
      </c>
      <c r="J11" s="1">
        <v>0</v>
      </c>
      <c r="K11" s="1">
        <v>0</v>
      </c>
      <c r="L11" s="1">
        <v>0</v>
      </c>
      <c r="M11">
        <v>0</v>
      </c>
      <c r="N11" s="1">
        <v>8</v>
      </c>
      <c r="O11" s="1">
        <v>1</v>
      </c>
      <c r="P11" s="1">
        <v>9</v>
      </c>
      <c r="Q11">
        <v>196</v>
      </c>
      <c r="S11" s="4">
        <v>967171</v>
      </c>
      <c r="T11">
        <f>charging_stations_by_state[[#This Row],[Column55]]/(S11/100000)</f>
        <v>6.7206316152986396</v>
      </c>
      <c r="U11" s="3">
        <v>74.44391943100031</v>
      </c>
      <c r="V11" s="3"/>
      <c r="W11" s="11" t="str">
        <f>charging_stations_by_state[[#This Row],[Column1]]</f>
        <v>Delaware</v>
      </c>
      <c r="X11" s="7">
        <f>charging_stations_by_state[[#This Row],[Column55]]</f>
        <v>65</v>
      </c>
      <c r="Y11" s="12">
        <v>720</v>
      </c>
      <c r="Z11" s="3"/>
      <c r="AA11" s="3"/>
    </row>
    <row r="12" spans="1:27" x14ac:dyDescent="0.25">
      <c r="A12" s="1" t="s">
        <v>17</v>
      </c>
      <c r="B12">
        <v>0</v>
      </c>
      <c r="C12">
        <v>0</v>
      </c>
      <c r="D12">
        <v>1</v>
      </c>
      <c r="E12" s="1">
        <v>157</v>
      </c>
      <c r="F12" s="1">
        <v>513</v>
      </c>
      <c r="G12" s="1">
        <v>25</v>
      </c>
      <c r="H12" s="1">
        <v>468</v>
      </c>
      <c r="I12" s="1">
        <v>20</v>
      </c>
      <c r="J12" s="1">
        <v>0</v>
      </c>
      <c r="K12" s="1">
        <v>0</v>
      </c>
      <c r="L12" s="1">
        <v>0</v>
      </c>
      <c r="M12">
        <v>0</v>
      </c>
      <c r="N12" s="1">
        <v>0</v>
      </c>
      <c r="O12" s="1">
        <v>0</v>
      </c>
      <c r="P12" s="1">
        <v>0</v>
      </c>
      <c r="Q12">
        <v>514</v>
      </c>
      <c r="S12" s="4">
        <v>702455</v>
      </c>
      <c r="T12">
        <f>charging_stations_by_state[[#This Row],[Column55]]/(S12/100000)</f>
        <v>2.8471574691617256</v>
      </c>
      <c r="U12" s="3">
        <v>138.0871372543437</v>
      </c>
      <c r="V12" s="3"/>
      <c r="W12" s="11" t="str">
        <f>charging_stations_by_state[[#This Row],[Column1]]</f>
        <v>District of Columbia</v>
      </c>
      <c r="X12" s="7">
        <f>charging_stations_by_state[[#This Row],[Column55]]</f>
        <v>20</v>
      </c>
      <c r="Y12" s="12">
        <v>970</v>
      </c>
      <c r="Z12" s="3"/>
      <c r="AA12" s="3"/>
    </row>
    <row r="13" spans="1:27" x14ac:dyDescent="0.25">
      <c r="A13" s="1" t="s">
        <v>18</v>
      </c>
      <c r="B13">
        <v>2</v>
      </c>
      <c r="C13">
        <v>26</v>
      </c>
      <c r="D13">
        <v>81</v>
      </c>
      <c r="E13" s="1">
        <v>1461</v>
      </c>
      <c r="F13" s="1">
        <v>4232</v>
      </c>
      <c r="G13" s="1">
        <v>42</v>
      </c>
      <c r="H13" s="1">
        <v>3430</v>
      </c>
      <c r="I13" s="1">
        <v>760</v>
      </c>
      <c r="J13" s="1">
        <v>0</v>
      </c>
      <c r="K13" s="1">
        <v>0</v>
      </c>
      <c r="L13" s="1">
        <v>0</v>
      </c>
      <c r="M13">
        <v>2</v>
      </c>
      <c r="N13" s="1">
        <v>26</v>
      </c>
      <c r="O13" s="1">
        <v>88</v>
      </c>
      <c r="P13" s="1">
        <v>114</v>
      </c>
      <c r="Q13">
        <v>4457</v>
      </c>
      <c r="S13" s="4">
        <v>21299325</v>
      </c>
      <c r="T13">
        <f>charging_stations_by_state[[#This Row],[Column55]]/(S13/100000)</f>
        <v>3.5681881937573139</v>
      </c>
      <c r="U13" s="3">
        <v>118.31360852984777</v>
      </c>
      <c r="V13" s="3"/>
      <c r="W13" s="11" t="str">
        <f>charging_stations_by_state[[#This Row],[Column1]]</f>
        <v>Florida</v>
      </c>
      <c r="X13" s="7">
        <f>charging_stations_by_state[[#This Row],[Column55]]</f>
        <v>760</v>
      </c>
      <c r="Y13" s="12">
        <v>25200</v>
      </c>
      <c r="Z13" s="3"/>
      <c r="AA13" s="3"/>
    </row>
    <row r="14" spans="1:27" x14ac:dyDescent="0.25">
      <c r="A14" s="1" t="s">
        <v>19</v>
      </c>
      <c r="B14">
        <v>2</v>
      </c>
      <c r="C14">
        <v>25</v>
      </c>
      <c r="D14">
        <v>42</v>
      </c>
      <c r="E14" s="1">
        <v>889</v>
      </c>
      <c r="F14" s="1">
        <v>3118</v>
      </c>
      <c r="G14" s="1">
        <v>180</v>
      </c>
      <c r="H14" s="1">
        <v>2518</v>
      </c>
      <c r="I14" s="1">
        <v>420</v>
      </c>
      <c r="J14" s="1">
        <v>0</v>
      </c>
      <c r="K14" s="1">
        <v>0</v>
      </c>
      <c r="L14" s="1">
        <v>0</v>
      </c>
      <c r="M14">
        <v>4</v>
      </c>
      <c r="N14" s="1">
        <v>31</v>
      </c>
      <c r="O14" s="1">
        <v>52</v>
      </c>
      <c r="P14" s="1">
        <v>83</v>
      </c>
      <c r="Q14">
        <v>3274</v>
      </c>
      <c r="S14" s="4">
        <v>10519475</v>
      </c>
      <c r="T14">
        <f>charging_stations_by_state[[#This Row],[Column55]]/(S14/100000)</f>
        <v>3.9925946874725211</v>
      </c>
      <c r="U14" s="3">
        <v>145.44452075792756</v>
      </c>
      <c r="V14" s="3"/>
      <c r="W14" s="11" t="str">
        <f>charging_stations_by_state[[#This Row],[Column1]]</f>
        <v>Georgia</v>
      </c>
      <c r="X14" s="7">
        <f>charging_stations_by_state[[#This Row],[Column55]]</f>
        <v>420</v>
      </c>
      <c r="Y14" s="12">
        <v>15300</v>
      </c>
      <c r="Z14" s="3"/>
      <c r="AA14" s="3"/>
    </row>
    <row r="15" spans="1:27" x14ac:dyDescent="0.25">
      <c r="A15" s="1" t="s">
        <v>20</v>
      </c>
      <c r="B15">
        <v>6</v>
      </c>
      <c r="C15">
        <v>0</v>
      </c>
      <c r="D15">
        <v>0</v>
      </c>
      <c r="E15" s="1">
        <v>284</v>
      </c>
      <c r="F15" s="1">
        <v>662</v>
      </c>
      <c r="G15" s="1">
        <v>7</v>
      </c>
      <c r="H15" s="1">
        <v>565</v>
      </c>
      <c r="I15" s="1">
        <v>90</v>
      </c>
      <c r="J15" s="1">
        <v>1</v>
      </c>
      <c r="K15" s="1">
        <v>0</v>
      </c>
      <c r="L15" s="1">
        <v>1</v>
      </c>
      <c r="M15">
        <v>0</v>
      </c>
      <c r="N15" s="1">
        <v>0</v>
      </c>
      <c r="O15" s="1">
        <v>2</v>
      </c>
      <c r="P15" s="1">
        <v>2</v>
      </c>
      <c r="Q15">
        <v>671</v>
      </c>
      <c r="S15" s="4">
        <v>1420491</v>
      </c>
      <c r="T15">
        <f>charging_stations_by_state[[#This Row],[Column55]]/(S15/100000)</f>
        <v>6.3358373970690414</v>
      </c>
      <c r="U15" s="3">
        <v>463.92409385205542</v>
      </c>
      <c r="V15" s="3"/>
      <c r="W15" s="11" t="str">
        <f>charging_stations_by_state[[#This Row],[Column1]]</f>
        <v>Hawaii</v>
      </c>
      <c r="X15" s="7">
        <f>charging_stations_by_state[[#This Row],[Column55]]</f>
        <v>90</v>
      </c>
      <c r="Y15" s="12">
        <v>6590</v>
      </c>
      <c r="Z15" s="3"/>
      <c r="AA15" s="3"/>
    </row>
    <row r="16" spans="1:27" x14ac:dyDescent="0.25">
      <c r="A16" s="1" t="s">
        <v>21</v>
      </c>
      <c r="B16">
        <v>0</v>
      </c>
      <c r="C16">
        <v>2</v>
      </c>
      <c r="D16">
        <v>3</v>
      </c>
      <c r="E16" s="1">
        <v>79</v>
      </c>
      <c r="F16" s="1">
        <v>211</v>
      </c>
      <c r="G16" s="1">
        <v>0</v>
      </c>
      <c r="H16" s="1">
        <v>136</v>
      </c>
      <c r="I16" s="1">
        <v>75</v>
      </c>
      <c r="J16" s="1">
        <v>0</v>
      </c>
      <c r="K16" s="1">
        <v>0</v>
      </c>
      <c r="L16" s="1">
        <v>0</v>
      </c>
      <c r="M16">
        <v>0</v>
      </c>
      <c r="N16" s="1">
        <v>10</v>
      </c>
      <c r="O16" s="1">
        <v>18</v>
      </c>
      <c r="P16" s="1">
        <v>28</v>
      </c>
      <c r="Q16">
        <v>244</v>
      </c>
      <c r="S16" s="4">
        <v>1754208</v>
      </c>
      <c r="T16">
        <f>charging_stations_by_state[[#This Row],[Column55]]/(S16/100000)</f>
        <v>4.2754336999945277</v>
      </c>
      <c r="U16" s="3">
        <v>61.566245279921198</v>
      </c>
      <c r="V16" s="3"/>
      <c r="W16" s="11" t="str">
        <f>charging_stations_by_state[[#This Row],[Column1]]</f>
        <v>Idaho</v>
      </c>
      <c r="X16" s="7">
        <f>charging_stations_by_state[[#This Row],[Column55]]</f>
        <v>75</v>
      </c>
      <c r="Y16" s="12">
        <v>1080</v>
      </c>
      <c r="Z16" s="3"/>
      <c r="AA16" s="3"/>
    </row>
    <row r="17" spans="1:27" x14ac:dyDescent="0.25">
      <c r="A17" s="1" t="s">
        <v>22</v>
      </c>
      <c r="B17">
        <v>13</v>
      </c>
      <c r="C17">
        <v>16</v>
      </c>
      <c r="D17">
        <v>267</v>
      </c>
      <c r="E17" s="1">
        <v>640</v>
      </c>
      <c r="F17" s="1">
        <v>1830</v>
      </c>
      <c r="G17" s="1">
        <v>17</v>
      </c>
      <c r="H17" s="1">
        <v>1476</v>
      </c>
      <c r="I17" s="1">
        <v>337</v>
      </c>
      <c r="J17" s="1">
        <v>0</v>
      </c>
      <c r="K17" s="1">
        <v>0</v>
      </c>
      <c r="L17" s="1">
        <v>0</v>
      </c>
      <c r="M17">
        <v>1</v>
      </c>
      <c r="N17" s="1">
        <v>37</v>
      </c>
      <c r="O17" s="1">
        <v>62</v>
      </c>
      <c r="P17" s="1">
        <v>99</v>
      </c>
      <c r="Q17">
        <v>2226</v>
      </c>
      <c r="S17" s="4">
        <v>12741080</v>
      </c>
      <c r="T17">
        <f>charging_stations_by_state[[#This Row],[Column55]]/(S17/100000)</f>
        <v>2.6449877090482126</v>
      </c>
      <c r="U17" s="3">
        <v>97.322989887827404</v>
      </c>
      <c r="V17" s="3"/>
      <c r="W17" s="11" t="str">
        <f>charging_stations_by_state[[#This Row],[Column1]]</f>
        <v>Illinois</v>
      </c>
      <c r="X17" s="7">
        <f>charging_stations_by_state[[#This Row],[Column55]]</f>
        <v>337</v>
      </c>
      <c r="Y17" s="12">
        <v>12400</v>
      </c>
      <c r="Z17" s="3"/>
      <c r="AA17" s="3"/>
    </row>
    <row r="18" spans="1:27" x14ac:dyDescent="0.25">
      <c r="A18" s="1" t="s">
        <v>23</v>
      </c>
      <c r="B18">
        <v>1</v>
      </c>
      <c r="C18">
        <v>25</v>
      </c>
      <c r="D18">
        <v>232</v>
      </c>
      <c r="E18" s="1">
        <v>220</v>
      </c>
      <c r="F18" s="1">
        <v>620</v>
      </c>
      <c r="G18" s="1">
        <v>0</v>
      </c>
      <c r="H18" s="1">
        <v>449</v>
      </c>
      <c r="I18" s="1">
        <v>171</v>
      </c>
      <c r="J18" s="1">
        <v>0</v>
      </c>
      <c r="K18" s="1">
        <v>0</v>
      </c>
      <c r="L18" s="1">
        <v>0</v>
      </c>
      <c r="M18">
        <v>0</v>
      </c>
      <c r="N18" s="1">
        <v>19</v>
      </c>
      <c r="O18" s="1">
        <v>41</v>
      </c>
      <c r="P18" s="1">
        <v>60</v>
      </c>
      <c r="Q18">
        <v>938</v>
      </c>
      <c r="S18" s="4">
        <v>6691878</v>
      </c>
      <c r="T18">
        <f>charging_stations_by_state[[#This Row],[Column55]]/(S18/100000)</f>
        <v>2.5553364840183876</v>
      </c>
      <c r="U18" s="3">
        <v>45.278769278220551</v>
      </c>
      <c r="V18" s="3"/>
      <c r="W18" s="11" t="str">
        <f>charging_stations_by_state[[#This Row],[Column1]]</f>
        <v>Indiana</v>
      </c>
      <c r="X18" s="7">
        <f>charging_stations_by_state[[#This Row],[Column55]]</f>
        <v>171</v>
      </c>
      <c r="Y18" s="12">
        <v>3030</v>
      </c>
      <c r="Z18" s="3"/>
      <c r="AA18" s="3"/>
    </row>
    <row r="19" spans="1:27" x14ac:dyDescent="0.25">
      <c r="A19" s="1" t="s">
        <v>24</v>
      </c>
      <c r="B19">
        <v>10</v>
      </c>
      <c r="C19">
        <v>9</v>
      </c>
      <c r="D19">
        <v>309</v>
      </c>
      <c r="E19" s="1">
        <v>164</v>
      </c>
      <c r="F19" s="1">
        <v>432</v>
      </c>
      <c r="G19" s="1">
        <v>27</v>
      </c>
      <c r="H19" s="1">
        <v>271</v>
      </c>
      <c r="I19" s="1">
        <v>134</v>
      </c>
      <c r="J19" s="1">
        <v>0</v>
      </c>
      <c r="K19" s="1">
        <v>0</v>
      </c>
      <c r="L19" s="1">
        <v>0</v>
      </c>
      <c r="M19">
        <v>0</v>
      </c>
      <c r="N19" s="1">
        <v>13</v>
      </c>
      <c r="O19" s="1">
        <v>19</v>
      </c>
      <c r="P19" s="1">
        <v>32</v>
      </c>
      <c r="Q19">
        <v>792</v>
      </c>
      <c r="S19" s="4">
        <v>3156145</v>
      </c>
      <c r="T19">
        <f>charging_stations_by_state[[#This Row],[Column55]]/(S19/100000)</f>
        <v>4.2456857970720607</v>
      </c>
      <c r="U19" s="3">
        <v>34.53580237916826</v>
      </c>
      <c r="V19" s="3"/>
      <c r="W19" s="11" t="str">
        <f>charging_stations_by_state[[#This Row],[Column1]]</f>
        <v>Iowa</v>
      </c>
      <c r="X19" s="7">
        <f>charging_stations_by_state[[#This Row],[Column55]]</f>
        <v>134</v>
      </c>
      <c r="Y19" s="12">
        <v>1090</v>
      </c>
      <c r="Z19" s="3"/>
      <c r="AA19" s="3"/>
    </row>
    <row r="20" spans="1:27" x14ac:dyDescent="0.25">
      <c r="A20" s="1" t="s">
        <v>25</v>
      </c>
      <c r="B20">
        <v>1</v>
      </c>
      <c r="C20">
        <v>11</v>
      </c>
      <c r="D20">
        <v>54</v>
      </c>
      <c r="E20" s="1">
        <v>215</v>
      </c>
      <c r="F20" s="1">
        <v>910</v>
      </c>
      <c r="G20" s="1">
        <v>3</v>
      </c>
      <c r="H20" s="1">
        <v>786</v>
      </c>
      <c r="I20" s="1">
        <v>121</v>
      </c>
      <c r="J20" s="1">
        <v>0</v>
      </c>
      <c r="K20" s="1">
        <v>0</v>
      </c>
      <c r="L20" s="1">
        <v>0</v>
      </c>
      <c r="M20">
        <v>1</v>
      </c>
      <c r="N20" s="1">
        <v>3</v>
      </c>
      <c r="O20" s="1">
        <v>35</v>
      </c>
      <c r="P20" s="1">
        <v>38</v>
      </c>
      <c r="Q20">
        <v>1015</v>
      </c>
      <c r="S20" s="4">
        <v>2911505</v>
      </c>
      <c r="T20">
        <f>charging_stations_by_state[[#This Row],[Column55]]/(S20/100000)</f>
        <v>4.1559262305920823</v>
      </c>
      <c r="U20" s="3">
        <v>55.297861415316135</v>
      </c>
      <c r="V20" s="3"/>
      <c r="W20" s="11" t="str">
        <f>charging_stations_by_state[[#This Row],[Column1]]</f>
        <v>Kansas</v>
      </c>
      <c r="X20" s="7">
        <f>charging_stations_by_state[[#This Row],[Column55]]</f>
        <v>121</v>
      </c>
      <c r="Y20" s="12">
        <v>1610</v>
      </c>
      <c r="Z20" s="3"/>
      <c r="AA20" s="3"/>
    </row>
    <row r="21" spans="1:27" x14ac:dyDescent="0.25">
      <c r="A21" s="1" t="s">
        <v>26</v>
      </c>
      <c r="B21">
        <v>2</v>
      </c>
      <c r="C21">
        <v>5</v>
      </c>
      <c r="D21">
        <v>67</v>
      </c>
      <c r="E21" s="1">
        <v>141</v>
      </c>
      <c r="F21" s="1">
        <v>342</v>
      </c>
      <c r="G21" s="1">
        <v>8</v>
      </c>
      <c r="H21" s="1">
        <v>266</v>
      </c>
      <c r="I21" s="1">
        <v>68</v>
      </c>
      <c r="J21" s="1">
        <v>0</v>
      </c>
      <c r="K21" s="1">
        <v>0</v>
      </c>
      <c r="L21" s="1">
        <v>0</v>
      </c>
      <c r="M21">
        <v>2</v>
      </c>
      <c r="N21" s="1">
        <v>3</v>
      </c>
      <c r="O21" s="1">
        <v>27</v>
      </c>
      <c r="P21" s="1">
        <v>30</v>
      </c>
      <c r="Q21">
        <v>448</v>
      </c>
      <c r="S21" s="4">
        <v>4468402</v>
      </c>
      <c r="T21">
        <f>charging_stations_by_state[[#This Row],[Column55]]/(S21/100000)</f>
        <v>1.5217968302762375</v>
      </c>
      <c r="U21" s="3">
        <v>27.750412787390214</v>
      </c>
      <c r="V21" s="3"/>
      <c r="W21" s="11" t="str">
        <f>charging_stations_by_state[[#This Row],[Column1]]</f>
        <v>Kentucky</v>
      </c>
      <c r="X21" s="7">
        <f>charging_stations_by_state[[#This Row],[Column55]]</f>
        <v>68</v>
      </c>
      <c r="Y21" s="12">
        <v>1240</v>
      </c>
      <c r="Z21" s="3"/>
      <c r="AA21" s="3"/>
    </row>
    <row r="22" spans="1:27" x14ac:dyDescent="0.25">
      <c r="A22" s="1" t="s">
        <v>27</v>
      </c>
      <c r="B22">
        <v>1</v>
      </c>
      <c r="C22">
        <v>13</v>
      </c>
      <c r="D22">
        <v>11</v>
      </c>
      <c r="E22" s="1">
        <v>104</v>
      </c>
      <c r="F22" s="1">
        <v>291</v>
      </c>
      <c r="G22" s="1">
        <v>4</v>
      </c>
      <c r="H22" s="1">
        <v>219</v>
      </c>
      <c r="I22" s="1">
        <v>68</v>
      </c>
      <c r="J22" s="1">
        <v>0</v>
      </c>
      <c r="K22" s="1">
        <v>0</v>
      </c>
      <c r="L22" s="1">
        <v>0</v>
      </c>
      <c r="M22">
        <v>1</v>
      </c>
      <c r="N22" s="1">
        <v>8</v>
      </c>
      <c r="O22" s="1">
        <v>31</v>
      </c>
      <c r="P22" s="1">
        <v>39</v>
      </c>
      <c r="Q22">
        <v>356</v>
      </c>
      <c r="S22" s="4">
        <v>4659978</v>
      </c>
      <c r="T22">
        <f>charging_stations_by_state[[#This Row],[Column55]]/(S22/100000)</f>
        <v>1.4592343569003974</v>
      </c>
      <c r="U22" s="3">
        <v>23.819854943521193</v>
      </c>
      <c r="V22" s="3"/>
      <c r="W22" s="11" t="str">
        <f>charging_stations_by_state[[#This Row],[Column1]]</f>
        <v>Louisiana</v>
      </c>
      <c r="X22" s="7">
        <f>charging_stations_by_state[[#This Row],[Column55]]</f>
        <v>68</v>
      </c>
      <c r="Y22" s="12">
        <v>1110</v>
      </c>
      <c r="Z22" s="3"/>
      <c r="AA22" s="3"/>
    </row>
    <row r="23" spans="1:27" x14ac:dyDescent="0.25">
      <c r="A23" s="1" t="s">
        <v>28</v>
      </c>
      <c r="B23">
        <v>1</v>
      </c>
      <c r="C23">
        <v>0</v>
      </c>
      <c r="D23">
        <v>0</v>
      </c>
      <c r="E23" s="1">
        <v>189</v>
      </c>
      <c r="F23" s="1">
        <v>445</v>
      </c>
      <c r="G23" s="1">
        <v>7</v>
      </c>
      <c r="H23" s="1">
        <v>312</v>
      </c>
      <c r="I23" s="1">
        <v>126</v>
      </c>
      <c r="J23" s="1">
        <v>0</v>
      </c>
      <c r="K23" s="1">
        <v>0</v>
      </c>
      <c r="L23" s="1">
        <v>0</v>
      </c>
      <c r="M23">
        <v>0</v>
      </c>
      <c r="N23" s="1">
        <v>2</v>
      </c>
      <c r="O23" s="1">
        <v>5</v>
      </c>
      <c r="P23" s="1">
        <v>7</v>
      </c>
      <c r="Q23">
        <v>453</v>
      </c>
      <c r="S23" s="4">
        <v>1338404</v>
      </c>
      <c r="T23">
        <f>charging_stations_by_state[[#This Row],[Column55]]/(S23/100000)</f>
        <v>9.4141978057447524</v>
      </c>
      <c r="U23" s="3">
        <v>56.036891700861631</v>
      </c>
      <c r="V23" s="3"/>
      <c r="W23" s="11" t="str">
        <f>charging_stations_by_state[[#This Row],[Column1]]</f>
        <v>Maine</v>
      </c>
      <c r="X23" s="7">
        <f>charging_stations_by_state[[#This Row],[Column55]]</f>
        <v>126</v>
      </c>
      <c r="Y23" s="12">
        <v>750</v>
      </c>
      <c r="Z23" s="3"/>
      <c r="AA23" s="3"/>
    </row>
    <row r="24" spans="1:27" x14ac:dyDescent="0.25">
      <c r="A24" s="1" t="s">
        <v>29</v>
      </c>
      <c r="B24">
        <v>2</v>
      </c>
      <c r="C24">
        <v>8</v>
      </c>
      <c r="D24">
        <v>24</v>
      </c>
      <c r="E24" s="1">
        <v>719</v>
      </c>
      <c r="F24" s="1">
        <v>2228</v>
      </c>
      <c r="G24" s="1">
        <v>21</v>
      </c>
      <c r="H24" s="1">
        <v>1783</v>
      </c>
      <c r="I24" s="1">
        <v>424</v>
      </c>
      <c r="J24" s="1">
        <v>0</v>
      </c>
      <c r="K24" s="1">
        <v>0</v>
      </c>
      <c r="L24" s="1">
        <v>0</v>
      </c>
      <c r="M24">
        <v>0</v>
      </c>
      <c r="N24" s="1">
        <v>10</v>
      </c>
      <c r="O24" s="1">
        <v>18</v>
      </c>
      <c r="P24" s="1">
        <v>28</v>
      </c>
      <c r="Q24">
        <v>2290</v>
      </c>
      <c r="S24" s="4">
        <v>6042718</v>
      </c>
      <c r="T24">
        <f>charging_stations_by_state[[#This Row],[Column55]]/(S24/100000)</f>
        <v>7.0167100301553047</v>
      </c>
      <c r="U24" s="3">
        <v>133.71466283880864</v>
      </c>
      <c r="V24" s="3"/>
      <c r="W24" s="11" t="str">
        <f>charging_stations_by_state[[#This Row],[Column1]]</f>
        <v>Maryland</v>
      </c>
      <c r="X24" s="7">
        <f>charging_stations_by_state[[#This Row],[Column55]]</f>
        <v>424</v>
      </c>
      <c r="Y24" s="12">
        <v>8080</v>
      </c>
      <c r="Z24" s="3"/>
      <c r="AA24" s="3"/>
    </row>
    <row r="25" spans="1:27" x14ac:dyDescent="0.25">
      <c r="A25" s="1" t="s">
        <v>30</v>
      </c>
      <c r="B25">
        <v>2</v>
      </c>
      <c r="C25">
        <v>9</v>
      </c>
      <c r="D25">
        <v>7</v>
      </c>
      <c r="E25" s="1">
        <v>872</v>
      </c>
      <c r="F25" s="1">
        <v>2821</v>
      </c>
      <c r="G25" s="1">
        <v>26</v>
      </c>
      <c r="H25" s="1">
        <v>2466</v>
      </c>
      <c r="I25" s="1">
        <v>329</v>
      </c>
      <c r="J25" s="1">
        <v>0</v>
      </c>
      <c r="K25" s="1">
        <v>1</v>
      </c>
      <c r="L25" s="1">
        <v>1</v>
      </c>
      <c r="M25">
        <v>1</v>
      </c>
      <c r="N25" s="1">
        <v>9</v>
      </c>
      <c r="O25" s="1">
        <v>23</v>
      </c>
      <c r="P25" s="1">
        <v>32</v>
      </c>
      <c r="Q25">
        <v>2873</v>
      </c>
      <c r="S25" s="4">
        <v>6902149</v>
      </c>
      <c r="T25">
        <f>charging_stations_by_state[[#This Row],[Column55]]/(S25/100000)</f>
        <v>4.7666313781403442</v>
      </c>
      <c r="U25" s="3">
        <v>141.40523480440658</v>
      </c>
      <c r="V25" s="3"/>
      <c r="W25" s="11" t="str">
        <f>charging_stations_by_state[[#This Row],[Column1]]</f>
        <v>Massachusetts</v>
      </c>
      <c r="X25" s="7">
        <f>charging_stations_by_state[[#This Row],[Column55]]</f>
        <v>329</v>
      </c>
      <c r="Y25" s="12">
        <v>9760</v>
      </c>
      <c r="Z25" s="3"/>
      <c r="AA25" s="3"/>
    </row>
    <row r="26" spans="1:27" x14ac:dyDescent="0.25">
      <c r="A26" s="1" t="s">
        <v>31</v>
      </c>
      <c r="B26">
        <v>5</v>
      </c>
      <c r="C26">
        <v>12</v>
      </c>
      <c r="D26">
        <v>233</v>
      </c>
      <c r="E26" s="1">
        <v>443</v>
      </c>
      <c r="F26" s="1">
        <v>1246</v>
      </c>
      <c r="G26" s="1">
        <v>55</v>
      </c>
      <c r="H26" s="1">
        <v>901</v>
      </c>
      <c r="I26" s="1">
        <v>280</v>
      </c>
      <c r="J26" s="1">
        <v>0</v>
      </c>
      <c r="K26" s="1">
        <v>0</v>
      </c>
      <c r="L26" s="1">
        <v>0</v>
      </c>
      <c r="M26">
        <v>0</v>
      </c>
      <c r="N26" s="1">
        <v>23</v>
      </c>
      <c r="O26" s="1">
        <v>51</v>
      </c>
      <c r="P26" s="1">
        <v>74</v>
      </c>
      <c r="Q26">
        <v>1570</v>
      </c>
      <c r="S26" s="4">
        <v>9995915</v>
      </c>
      <c r="T26">
        <f>charging_stations_by_state[[#This Row],[Column55]]/(S26/100000)</f>
        <v>2.8011442674332465</v>
      </c>
      <c r="U26" s="3">
        <v>42.117204878192744</v>
      </c>
      <c r="V26" s="3"/>
      <c r="W26" s="11" t="str">
        <f>charging_stations_by_state[[#This Row],[Column1]]</f>
        <v>Michigan</v>
      </c>
      <c r="X26" s="7">
        <f>charging_stations_by_state[[#This Row],[Column55]]</f>
        <v>280</v>
      </c>
      <c r="Y26" s="12">
        <v>4210</v>
      </c>
      <c r="Z26" s="3"/>
      <c r="AA26" s="3"/>
    </row>
    <row r="27" spans="1:27" x14ac:dyDescent="0.25">
      <c r="A27" s="1" t="s">
        <v>32</v>
      </c>
      <c r="B27">
        <v>144</v>
      </c>
      <c r="C27">
        <v>13</v>
      </c>
      <c r="D27">
        <v>404</v>
      </c>
      <c r="E27" s="1">
        <v>386</v>
      </c>
      <c r="F27" s="1">
        <v>1026</v>
      </c>
      <c r="G27" s="1">
        <v>74</v>
      </c>
      <c r="H27" s="1">
        <v>765</v>
      </c>
      <c r="I27" s="1">
        <v>187</v>
      </c>
      <c r="J27" s="1">
        <v>0</v>
      </c>
      <c r="K27" s="1">
        <v>0</v>
      </c>
      <c r="L27" s="1">
        <v>0</v>
      </c>
      <c r="M27">
        <v>0</v>
      </c>
      <c r="N27" s="1">
        <v>17</v>
      </c>
      <c r="O27" s="1">
        <v>25</v>
      </c>
      <c r="P27" s="1">
        <v>42</v>
      </c>
      <c r="Q27">
        <v>1629</v>
      </c>
      <c r="S27" s="4">
        <v>5611179</v>
      </c>
      <c r="T27">
        <f>charging_stations_by_state[[#This Row],[Column55]]/(S27/100000)</f>
        <v>3.3326329457677257</v>
      </c>
      <c r="U27" s="3">
        <v>84.474225470262127</v>
      </c>
      <c r="V27" s="3"/>
      <c r="W27" s="11" t="str">
        <f>charging_stations_by_state[[#This Row],[Column1]]</f>
        <v>Minnesota</v>
      </c>
      <c r="X27" s="7">
        <f>charging_stations_by_state[[#This Row],[Column55]]</f>
        <v>187</v>
      </c>
      <c r="Y27" s="12">
        <v>4740</v>
      </c>
      <c r="Z27" s="3"/>
      <c r="AA27" s="3"/>
    </row>
    <row r="28" spans="1:27" x14ac:dyDescent="0.25">
      <c r="A28" s="1" t="s">
        <v>33</v>
      </c>
      <c r="B28">
        <v>0</v>
      </c>
      <c r="C28">
        <v>4</v>
      </c>
      <c r="D28">
        <v>3</v>
      </c>
      <c r="E28" s="1">
        <v>86</v>
      </c>
      <c r="F28" s="1">
        <v>257</v>
      </c>
      <c r="G28" s="1">
        <v>0</v>
      </c>
      <c r="H28" s="1">
        <v>201</v>
      </c>
      <c r="I28" s="1">
        <v>56</v>
      </c>
      <c r="J28" s="1">
        <v>0</v>
      </c>
      <c r="K28" s="1">
        <v>0</v>
      </c>
      <c r="L28" s="1">
        <v>0</v>
      </c>
      <c r="M28">
        <v>1</v>
      </c>
      <c r="N28" s="1">
        <v>14</v>
      </c>
      <c r="O28" s="1">
        <v>63</v>
      </c>
      <c r="P28" s="1">
        <v>77</v>
      </c>
      <c r="Q28">
        <v>342</v>
      </c>
      <c r="S28" s="4">
        <v>2986530</v>
      </c>
      <c r="T28">
        <f>charging_stations_by_state[[#This Row],[Column55]]/(S28/100000)</f>
        <v>1.8750858019172751</v>
      </c>
      <c r="U28" s="3">
        <v>13.058633263352453</v>
      </c>
      <c r="V28" s="3"/>
      <c r="W28" s="11" t="str">
        <f>charging_stations_by_state[[#This Row],[Column1]]</f>
        <v>Mississippi</v>
      </c>
      <c r="X28" s="7">
        <f>charging_stations_by_state[[#This Row],[Column55]]</f>
        <v>56</v>
      </c>
      <c r="Y28" s="12">
        <v>390</v>
      </c>
      <c r="Z28" s="3"/>
      <c r="AA28" s="3"/>
    </row>
    <row r="29" spans="1:27" x14ac:dyDescent="0.25">
      <c r="A29" s="1" t="s">
        <v>34</v>
      </c>
      <c r="B29">
        <v>2</v>
      </c>
      <c r="C29">
        <v>8</v>
      </c>
      <c r="D29">
        <v>114</v>
      </c>
      <c r="E29" s="1">
        <v>432</v>
      </c>
      <c r="F29" s="1">
        <v>1901</v>
      </c>
      <c r="G29" s="1">
        <v>4</v>
      </c>
      <c r="H29" s="1">
        <v>1701</v>
      </c>
      <c r="I29" s="1">
        <v>196</v>
      </c>
      <c r="J29" s="1">
        <v>0</v>
      </c>
      <c r="K29" s="1">
        <v>0</v>
      </c>
      <c r="L29" s="1">
        <v>0</v>
      </c>
      <c r="M29">
        <v>0</v>
      </c>
      <c r="N29" s="1">
        <v>22</v>
      </c>
      <c r="O29" s="1">
        <v>53</v>
      </c>
      <c r="P29" s="1">
        <v>75</v>
      </c>
      <c r="Q29">
        <v>2100</v>
      </c>
      <c r="S29" s="4">
        <v>6126452</v>
      </c>
      <c r="T29">
        <f>charging_stations_by_state[[#This Row],[Column55]]/(S29/100000)</f>
        <v>3.1992415838726886</v>
      </c>
      <c r="U29" s="3">
        <v>56.313180940616199</v>
      </c>
      <c r="V29" s="3"/>
      <c r="W29" s="11" t="str">
        <f>charging_stations_by_state[[#This Row],[Column1]]</f>
        <v>Missouri</v>
      </c>
      <c r="X29" s="7">
        <f>charging_stations_by_state[[#This Row],[Column55]]</f>
        <v>196</v>
      </c>
      <c r="Y29" s="12">
        <v>3450</v>
      </c>
      <c r="Z29" s="3"/>
      <c r="AA29" s="3"/>
    </row>
    <row r="30" spans="1:27" x14ac:dyDescent="0.25">
      <c r="A30" s="1" t="s">
        <v>35</v>
      </c>
      <c r="B30">
        <v>0</v>
      </c>
      <c r="C30">
        <v>0</v>
      </c>
      <c r="D30">
        <v>0</v>
      </c>
      <c r="E30" s="1">
        <v>58</v>
      </c>
      <c r="F30" s="1">
        <v>179</v>
      </c>
      <c r="G30" s="1">
        <v>2</v>
      </c>
      <c r="H30" s="1">
        <v>81</v>
      </c>
      <c r="I30" s="1">
        <v>96</v>
      </c>
      <c r="J30" s="1">
        <v>0</v>
      </c>
      <c r="K30" s="1">
        <v>0</v>
      </c>
      <c r="L30" s="1">
        <v>0</v>
      </c>
      <c r="M30">
        <v>0</v>
      </c>
      <c r="N30" s="1">
        <v>14</v>
      </c>
      <c r="O30" s="1">
        <v>25</v>
      </c>
      <c r="P30" s="1">
        <v>39</v>
      </c>
      <c r="Q30">
        <v>218</v>
      </c>
      <c r="S30" s="4">
        <v>1062305</v>
      </c>
      <c r="T30">
        <f>charging_stations_by_state[[#This Row],[Column55]]/(S30/100000)</f>
        <v>9.0369526642536755</v>
      </c>
      <c r="U30" s="3">
        <v>47.067461792987892</v>
      </c>
      <c r="V30" s="3"/>
      <c r="W30" s="11" t="str">
        <f>charging_stations_by_state[[#This Row],[Column1]]</f>
        <v>Montana</v>
      </c>
      <c r="X30" s="7">
        <f>charging_stations_by_state[[#This Row],[Column55]]</f>
        <v>96</v>
      </c>
      <c r="Y30" s="12">
        <v>500</v>
      </c>
      <c r="Z30" s="3"/>
      <c r="AA30" s="3"/>
    </row>
    <row r="31" spans="1:27" x14ac:dyDescent="0.25">
      <c r="A31" s="1" t="s">
        <v>36</v>
      </c>
      <c r="B31">
        <v>3</v>
      </c>
      <c r="C31">
        <v>7</v>
      </c>
      <c r="D31">
        <v>84</v>
      </c>
      <c r="E31" s="1">
        <v>93</v>
      </c>
      <c r="F31" s="1">
        <v>241</v>
      </c>
      <c r="G31" s="1">
        <v>7</v>
      </c>
      <c r="H31" s="1">
        <v>170</v>
      </c>
      <c r="I31" s="1">
        <v>64</v>
      </c>
      <c r="J31" s="1">
        <v>0</v>
      </c>
      <c r="K31" s="1">
        <v>0</v>
      </c>
      <c r="L31" s="1">
        <v>0</v>
      </c>
      <c r="M31">
        <v>1</v>
      </c>
      <c r="N31" s="1">
        <v>4</v>
      </c>
      <c r="O31" s="1">
        <v>26</v>
      </c>
      <c r="P31" s="1">
        <v>30</v>
      </c>
      <c r="Q31">
        <v>366</v>
      </c>
      <c r="S31" s="4">
        <v>1929268</v>
      </c>
      <c r="T31">
        <f>charging_stations_by_state[[#This Row],[Column55]]/(S31/100000)</f>
        <v>3.3173203515530241</v>
      </c>
      <c r="U31" s="3">
        <v>44.058160919063603</v>
      </c>
      <c r="V31" s="3"/>
      <c r="W31" s="11" t="str">
        <f>charging_stations_by_state[[#This Row],[Column1]]</f>
        <v>Nebraska</v>
      </c>
      <c r="X31" s="7">
        <f>charging_stations_by_state[[#This Row],[Column55]]</f>
        <v>64</v>
      </c>
      <c r="Y31" s="12">
        <v>850</v>
      </c>
      <c r="Z31" s="3"/>
      <c r="AA31" s="3"/>
    </row>
    <row r="32" spans="1:27" x14ac:dyDescent="0.25">
      <c r="A32" s="1" t="s">
        <v>37</v>
      </c>
      <c r="B32">
        <v>0</v>
      </c>
      <c r="C32">
        <v>3</v>
      </c>
      <c r="D32">
        <v>10</v>
      </c>
      <c r="E32" s="1">
        <v>268</v>
      </c>
      <c r="F32" s="1">
        <v>909</v>
      </c>
      <c r="G32" s="1">
        <v>4</v>
      </c>
      <c r="H32" s="1">
        <v>639</v>
      </c>
      <c r="I32" s="1">
        <v>266</v>
      </c>
      <c r="J32" s="1">
        <v>0</v>
      </c>
      <c r="K32" s="1">
        <v>0</v>
      </c>
      <c r="L32" s="1">
        <v>0</v>
      </c>
      <c r="M32">
        <v>0</v>
      </c>
      <c r="N32" s="1">
        <v>9</v>
      </c>
      <c r="O32" s="1">
        <v>13</v>
      </c>
      <c r="P32" s="1">
        <v>22</v>
      </c>
      <c r="Q32">
        <v>944</v>
      </c>
      <c r="S32" s="4">
        <v>3034392</v>
      </c>
      <c r="T32">
        <f>charging_stations_by_state[[#This Row],[Column55]]/(S32/100000)</f>
        <v>8.766171279122803</v>
      </c>
      <c r="U32" s="3">
        <v>158.51610470894994</v>
      </c>
      <c r="V32" s="3"/>
      <c r="W32" s="11" t="str">
        <f>charging_stations_by_state[[#This Row],[Column1]]</f>
        <v>Nevada</v>
      </c>
      <c r="X32" s="7">
        <f>charging_stations_by_state[[#This Row],[Column55]]</f>
        <v>266</v>
      </c>
      <c r="Y32" s="12">
        <v>4810</v>
      </c>
      <c r="Z32" s="3"/>
      <c r="AA32" s="3"/>
    </row>
    <row r="33" spans="1:27" x14ac:dyDescent="0.25">
      <c r="A33" s="1" t="s">
        <v>38</v>
      </c>
      <c r="B33">
        <v>0</v>
      </c>
      <c r="C33">
        <v>3</v>
      </c>
      <c r="D33">
        <v>0</v>
      </c>
      <c r="E33" s="1">
        <v>110</v>
      </c>
      <c r="F33" s="1">
        <v>260</v>
      </c>
      <c r="G33" s="1">
        <v>5</v>
      </c>
      <c r="H33" s="1">
        <v>186</v>
      </c>
      <c r="I33" s="1">
        <v>69</v>
      </c>
      <c r="J33" s="1">
        <v>0</v>
      </c>
      <c r="K33" s="1">
        <v>0</v>
      </c>
      <c r="L33" s="1">
        <v>0</v>
      </c>
      <c r="M33">
        <v>0</v>
      </c>
      <c r="N33" s="1">
        <v>9</v>
      </c>
      <c r="O33" s="1">
        <v>6</v>
      </c>
      <c r="P33" s="1">
        <v>15</v>
      </c>
      <c r="Q33">
        <v>278</v>
      </c>
      <c r="S33" s="4">
        <v>1356458</v>
      </c>
      <c r="T33">
        <f>charging_stations_by_state[[#This Row],[Column55]]/(S33/100000)</f>
        <v>5.0867774748646841</v>
      </c>
      <c r="U33" s="3">
        <v>82.567982200702119</v>
      </c>
      <c r="V33" s="3"/>
      <c r="W33" s="11" t="str">
        <f>charging_stations_by_state[[#This Row],[Column1]]</f>
        <v>New Hampshire</v>
      </c>
      <c r="X33" s="7">
        <f>charging_stations_by_state[[#This Row],[Column55]]</f>
        <v>69</v>
      </c>
      <c r="Y33" s="12">
        <v>1120</v>
      </c>
      <c r="Z33" s="3"/>
      <c r="AA33" s="3"/>
    </row>
    <row r="34" spans="1:27" x14ac:dyDescent="0.25">
      <c r="A34" s="1" t="s">
        <v>39</v>
      </c>
      <c r="B34">
        <v>1</v>
      </c>
      <c r="C34">
        <v>17</v>
      </c>
      <c r="D34">
        <v>4</v>
      </c>
      <c r="E34" s="1">
        <v>425</v>
      </c>
      <c r="F34" s="1">
        <v>1253</v>
      </c>
      <c r="G34" s="1">
        <v>17</v>
      </c>
      <c r="H34" s="1">
        <v>829</v>
      </c>
      <c r="I34" s="1">
        <v>407</v>
      </c>
      <c r="J34" s="1">
        <v>0</v>
      </c>
      <c r="K34" s="1">
        <v>0</v>
      </c>
      <c r="L34" s="1">
        <v>0</v>
      </c>
      <c r="M34">
        <v>0</v>
      </c>
      <c r="N34" s="1">
        <v>4</v>
      </c>
      <c r="O34" s="1">
        <v>13</v>
      </c>
      <c r="P34" s="1">
        <v>17</v>
      </c>
      <c r="Q34">
        <v>1292</v>
      </c>
      <c r="S34" s="4">
        <v>8908520</v>
      </c>
      <c r="T34">
        <f>charging_stations_by_state[[#This Row],[Column55]]/(S34/100000)</f>
        <v>4.5686601141379262</v>
      </c>
      <c r="U34" s="3">
        <v>135.82503042031672</v>
      </c>
      <c r="V34" s="3"/>
      <c r="W34" s="11" t="str">
        <f>charging_stations_by_state[[#This Row],[Column1]]</f>
        <v>New Jersey</v>
      </c>
      <c r="X34" s="7">
        <f>charging_stations_by_state[[#This Row],[Column55]]</f>
        <v>407</v>
      </c>
      <c r="Y34" s="12">
        <v>12100</v>
      </c>
      <c r="Z34" s="3"/>
      <c r="AA34" s="3"/>
    </row>
    <row r="35" spans="1:27" x14ac:dyDescent="0.25">
      <c r="A35" s="1" t="s">
        <v>40</v>
      </c>
      <c r="B35">
        <v>0</v>
      </c>
      <c r="C35">
        <v>8</v>
      </c>
      <c r="D35">
        <v>9</v>
      </c>
      <c r="E35" s="1">
        <v>91</v>
      </c>
      <c r="F35" s="1">
        <v>291</v>
      </c>
      <c r="G35" s="1">
        <v>24</v>
      </c>
      <c r="H35" s="1">
        <v>159</v>
      </c>
      <c r="I35" s="1">
        <v>108</v>
      </c>
      <c r="J35" s="1">
        <v>0</v>
      </c>
      <c r="K35" s="1">
        <v>0</v>
      </c>
      <c r="L35" s="1">
        <v>0</v>
      </c>
      <c r="M35">
        <v>1</v>
      </c>
      <c r="N35" s="1">
        <v>35</v>
      </c>
      <c r="O35" s="1">
        <v>23</v>
      </c>
      <c r="P35" s="1">
        <v>58</v>
      </c>
      <c r="Q35">
        <v>367</v>
      </c>
      <c r="S35" s="4">
        <v>2095428</v>
      </c>
      <c r="T35">
        <f>charging_stations_by_state[[#This Row],[Column55]]/(S35/100000)</f>
        <v>5.1540783076297538</v>
      </c>
      <c r="U35" s="3">
        <v>60.130913589013794</v>
      </c>
      <c r="V35" s="3"/>
      <c r="W35" s="11" t="str">
        <f>charging_stations_by_state[[#This Row],[Column1]]</f>
        <v>New Mexico</v>
      </c>
      <c r="X35" s="7">
        <f>charging_stations_by_state[[#This Row],[Column55]]</f>
        <v>108</v>
      </c>
      <c r="Y35" s="12">
        <v>1260</v>
      </c>
      <c r="Z35" s="3"/>
      <c r="AA35" s="3"/>
    </row>
    <row r="36" spans="1:27" x14ac:dyDescent="0.25">
      <c r="A36" s="1" t="s">
        <v>41</v>
      </c>
      <c r="B36">
        <v>5</v>
      </c>
      <c r="C36">
        <v>32</v>
      </c>
      <c r="D36">
        <v>67</v>
      </c>
      <c r="E36" s="1">
        <v>1770</v>
      </c>
      <c r="F36" s="1">
        <v>5015</v>
      </c>
      <c r="G36" s="1">
        <v>8</v>
      </c>
      <c r="H36" s="1">
        <v>4428</v>
      </c>
      <c r="I36" s="1">
        <v>579</v>
      </c>
      <c r="J36" s="1">
        <v>0</v>
      </c>
      <c r="K36" s="1">
        <v>0</v>
      </c>
      <c r="L36" s="1">
        <v>0</v>
      </c>
      <c r="M36">
        <v>0</v>
      </c>
      <c r="N36" s="1">
        <v>13</v>
      </c>
      <c r="O36" s="1">
        <v>25</v>
      </c>
      <c r="P36" s="1">
        <v>38</v>
      </c>
      <c r="Q36">
        <v>5157</v>
      </c>
      <c r="S36" s="4">
        <v>19542209</v>
      </c>
      <c r="T36">
        <f>charging_stations_by_state[[#This Row],[Column55]]/(S36/100000)</f>
        <v>2.9628175606964393</v>
      </c>
      <c r="U36" s="3">
        <v>84.944337664181162</v>
      </c>
      <c r="V36" s="3"/>
      <c r="W36" s="11" t="str">
        <f>charging_stations_by_state[[#This Row],[Column1]]</f>
        <v>New York</v>
      </c>
      <c r="X36" s="7">
        <f>charging_stations_by_state[[#This Row],[Column55]]</f>
        <v>579</v>
      </c>
      <c r="Y36" s="12">
        <v>16600</v>
      </c>
      <c r="Z36" s="3"/>
      <c r="AA36" s="3"/>
    </row>
    <row r="37" spans="1:27" x14ac:dyDescent="0.25">
      <c r="A37" s="1" t="s">
        <v>42</v>
      </c>
      <c r="B37">
        <v>4</v>
      </c>
      <c r="C37">
        <v>26</v>
      </c>
      <c r="D37">
        <v>78</v>
      </c>
      <c r="E37" s="1">
        <v>675</v>
      </c>
      <c r="F37" s="1">
        <v>1779</v>
      </c>
      <c r="G37" s="1">
        <v>20</v>
      </c>
      <c r="H37" s="1">
        <v>1462</v>
      </c>
      <c r="I37" s="1">
        <v>297</v>
      </c>
      <c r="J37" s="1">
        <v>0</v>
      </c>
      <c r="K37" s="1">
        <v>0</v>
      </c>
      <c r="L37" s="1">
        <v>0</v>
      </c>
      <c r="M37">
        <v>1</v>
      </c>
      <c r="N37" s="1">
        <v>13</v>
      </c>
      <c r="O37" s="1">
        <v>54</v>
      </c>
      <c r="P37" s="1">
        <v>67</v>
      </c>
      <c r="Q37">
        <v>1955</v>
      </c>
      <c r="S37" s="4">
        <v>10383620</v>
      </c>
      <c r="T37">
        <f>charging_stations_by_state[[#This Row],[Column55]]/(S37/100000)</f>
        <v>2.8602741625752865</v>
      </c>
      <c r="U37" s="3">
        <v>70.49564602710808</v>
      </c>
      <c r="V37" s="3"/>
      <c r="W37" s="11" t="str">
        <f>charging_stations_by_state[[#This Row],[Column1]]</f>
        <v>North Carolina</v>
      </c>
      <c r="X37" s="7">
        <f>charging_stations_by_state[[#This Row],[Column55]]</f>
        <v>297</v>
      </c>
      <c r="Y37" s="12">
        <v>7320</v>
      </c>
      <c r="Z37" s="3"/>
      <c r="AA37" s="3"/>
    </row>
    <row r="38" spans="1:27" x14ac:dyDescent="0.25">
      <c r="A38" s="1" t="s">
        <v>43</v>
      </c>
      <c r="B38">
        <v>1</v>
      </c>
      <c r="C38">
        <v>0</v>
      </c>
      <c r="D38">
        <v>36</v>
      </c>
      <c r="E38" s="1">
        <v>29</v>
      </c>
      <c r="F38" s="1">
        <v>75</v>
      </c>
      <c r="G38" s="1">
        <v>0</v>
      </c>
      <c r="H38" s="1">
        <v>41</v>
      </c>
      <c r="I38" s="1">
        <v>34</v>
      </c>
      <c r="J38" s="1">
        <v>0</v>
      </c>
      <c r="K38" s="1">
        <v>0</v>
      </c>
      <c r="L38" s="1">
        <v>0</v>
      </c>
      <c r="M38">
        <v>0</v>
      </c>
      <c r="N38" s="1">
        <v>5</v>
      </c>
      <c r="O38" s="1">
        <v>19</v>
      </c>
      <c r="P38" s="1">
        <v>24</v>
      </c>
      <c r="Q38">
        <v>136</v>
      </c>
      <c r="S38" s="4">
        <v>760077</v>
      </c>
      <c r="T38">
        <f>charging_stations_by_state[[#This Row],[Column55]]/(S38/100000)</f>
        <v>4.4732310015958907</v>
      </c>
      <c r="U38" s="3">
        <v>22.366155007979454</v>
      </c>
      <c r="V38" s="3"/>
      <c r="W38" s="11" t="str">
        <f>charging_stations_by_state[[#This Row],[Column1]]</f>
        <v>North Dakota</v>
      </c>
      <c r="X38" s="7">
        <f>charging_stations_by_state[[#This Row],[Column55]]</f>
        <v>34</v>
      </c>
      <c r="Y38" s="12">
        <v>170</v>
      </c>
      <c r="Z38" s="3"/>
      <c r="AA38" s="3"/>
    </row>
    <row r="39" spans="1:27" x14ac:dyDescent="0.25">
      <c r="A39" s="1" t="s">
        <v>44</v>
      </c>
      <c r="B39">
        <v>3</v>
      </c>
      <c r="C39">
        <v>40</v>
      </c>
      <c r="D39">
        <v>183</v>
      </c>
      <c r="E39" s="1">
        <v>549</v>
      </c>
      <c r="F39" s="1">
        <v>1455</v>
      </c>
      <c r="G39" s="1">
        <v>5</v>
      </c>
      <c r="H39" s="1">
        <v>1100</v>
      </c>
      <c r="I39" s="1">
        <v>350</v>
      </c>
      <c r="J39" s="1">
        <v>0</v>
      </c>
      <c r="K39" s="1">
        <v>0</v>
      </c>
      <c r="L39" s="1">
        <v>0</v>
      </c>
      <c r="M39">
        <v>3</v>
      </c>
      <c r="N39" s="1">
        <v>27</v>
      </c>
      <c r="O39" s="1">
        <v>40</v>
      </c>
      <c r="P39" s="1">
        <v>67</v>
      </c>
      <c r="Q39">
        <v>1751</v>
      </c>
      <c r="S39" s="4">
        <v>11689442</v>
      </c>
      <c r="T39">
        <f>charging_stations_by_state[[#This Row],[Column55]]/(S39/100000)</f>
        <v>2.9941548963586118</v>
      </c>
      <c r="U39" s="3">
        <v>55.691281072270179</v>
      </c>
      <c r="V39" s="3"/>
      <c r="W39" s="11" t="str">
        <f>charging_stations_by_state[[#This Row],[Column1]]</f>
        <v>Ohio</v>
      </c>
      <c r="X39" s="7">
        <f>charging_stations_by_state[[#This Row],[Column55]]</f>
        <v>350</v>
      </c>
      <c r="Y39" s="12">
        <v>6510</v>
      </c>
      <c r="Z39" s="3"/>
      <c r="AA39" s="3"/>
    </row>
    <row r="40" spans="1:27" x14ac:dyDescent="0.25">
      <c r="A40" s="1" t="s">
        <v>45</v>
      </c>
      <c r="B40">
        <v>0</v>
      </c>
      <c r="C40">
        <v>100</v>
      </c>
      <c r="D40">
        <v>66</v>
      </c>
      <c r="E40" s="1">
        <v>240</v>
      </c>
      <c r="F40" s="1">
        <v>639</v>
      </c>
      <c r="G40" s="1">
        <v>7</v>
      </c>
      <c r="H40" s="1">
        <v>304</v>
      </c>
      <c r="I40" s="1">
        <v>328</v>
      </c>
      <c r="J40" s="1">
        <v>0</v>
      </c>
      <c r="K40" s="1">
        <v>0</v>
      </c>
      <c r="L40" s="1">
        <v>0</v>
      </c>
      <c r="M40">
        <v>0</v>
      </c>
      <c r="N40" s="1">
        <v>25</v>
      </c>
      <c r="O40" s="1">
        <v>93</v>
      </c>
      <c r="P40" s="1">
        <v>118</v>
      </c>
      <c r="Q40">
        <v>923</v>
      </c>
      <c r="S40" s="4">
        <v>3943079</v>
      </c>
      <c r="T40">
        <f>charging_stations_by_state[[#This Row],[Column55]]/(S40/100000)</f>
        <v>8.3183725205607093</v>
      </c>
      <c r="U40" s="3">
        <v>83.43733412391687</v>
      </c>
      <c r="V40" s="3"/>
      <c r="W40" s="11" t="str">
        <f>charging_stations_by_state[[#This Row],[Column1]]</f>
        <v>Oklahoma</v>
      </c>
      <c r="X40" s="7">
        <f>charging_stations_by_state[[#This Row],[Column55]]</f>
        <v>328</v>
      </c>
      <c r="Y40" s="12">
        <v>3290</v>
      </c>
      <c r="Z40" s="3"/>
      <c r="AA40" s="3"/>
    </row>
    <row r="41" spans="1:27" x14ac:dyDescent="0.25">
      <c r="A41" s="1" t="s">
        <v>46</v>
      </c>
      <c r="B41">
        <v>37</v>
      </c>
      <c r="C41">
        <v>4</v>
      </c>
      <c r="D41">
        <v>4</v>
      </c>
      <c r="E41" s="1">
        <v>650</v>
      </c>
      <c r="F41" s="1">
        <v>1763</v>
      </c>
      <c r="G41" s="1">
        <v>51</v>
      </c>
      <c r="H41" s="1">
        <v>1351</v>
      </c>
      <c r="I41" s="1">
        <v>361</v>
      </c>
      <c r="J41" s="1">
        <v>0</v>
      </c>
      <c r="K41" s="1">
        <v>0</v>
      </c>
      <c r="L41" s="1">
        <v>0</v>
      </c>
      <c r="M41">
        <v>1</v>
      </c>
      <c r="N41" s="1">
        <v>31</v>
      </c>
      <c r="O41" s="1">
        <v>20</v>
      </c>
      <c r="P41" s="1">
        <v>51</v>
      </c>
      <c r="Q41">
        <v>1860</v>
      </c>
      <c r="S41" s="4">
        <v>4190713</v>
      </c>
      <c r="T41">
        <f>charging_stations_by_state[[#This Row],[Column55]]/(S41/100000)</f>
        <v>8.6142859222285075</v>
      </c>
      <c r="U41" s="3">
        <v>295.89236962779364</v>
      </c>
      <c r="V41" s="3"/>
      <c r="W41" s="11" t="str">
        <f>charging_stations_by_state[[#This Row],[Column1]]</f>
        <v>Oregon</v>
      </c>
      <c r="X41" s="7">
        <f>charging_stations_by_state[[#This Row],[Column55]]</f>
        <v>361</v>
      </c>
      <c r="Y41" s="12">
        <v>12400</v>
      </c>
      <c r="Z41" s="3"/>
      <c r="AA41" s="3"/>
    </row>
    <row r="42" spans="1:27" x14ac:dyDescent="0.25">
      <c r="A42" s="1" t="s">
        <v>47</v>
      </c>
      <c r="B42">
        <v>1</v>
      </c>
      <c r="C42">
        <v>48</v>
      </c>
      <c r="D42">
        <v>124</v>
      </c>
      <c r="E42" s="1">
        <v>625</v>
      </c>
      <c r="F42" s="1">
        <v>1712</v>
      </c>
      <c r="G42" s="1">
        <v>14</v>
      </c>
      <c r="H42" s="1">
        <v>1409</v>
      </c>
      <c r="I42" s="1">
        <v>289</v>
      </c>
      <c r="J42" s="1">
        <v>0</v>
      </c>
      <c r="K42" s="1">
        <v>0</v>
      </c>
      <c r="L42" s="1">
        <v>0</v>
      </c>
      <c r="M42">
        <v>2</v>
      </c>
      <c r="N42" s="1">
        <v>34</v>
      </c>
      <c r="O42" s="1">
        <v>22</v>
      </c>
      <c r="P42" s="1">
        <v>56</v>
      </c>
      <c r="Q42">
        <v>1943</v>
      </c>
      <c r="S42" s="4">
        <v>12807060</v>
      </c>
      <c r="T42">
        <f>charging_stations_by_state[[#This Row],[Column55]]/(S42/100000)</f>
        <v>2.2565678617887319</v>
      </c>
      <c r="U42" s="3">
        <v>62.387464414159062</v>
      </c>
      <c r="V42" s="3"/>
      <c r="W42" s="11" t="str">
        <f>charging_stations_by_state[[#This Row],[Column1]]</f>
        <v>Pennsylvania</v>
      </c>
      <c r="X42" s="7">
        <f>charging_stations_by_state[[#This Row],[Column55]]</f>
        <v>289</v>
      </c>
      <c r="Y42" s="12">
        <v>7990</v>
      </c>
      <c r="Z42" s="3"/>
      <c r="AA42" s="3"/>
    </row>
    <row r="43" spans="1:27" x14ac:dyDescent="0.25">
      <c r="A43" s="1" t="s">
        <v>48</v>
      </c>
      <c r="B43">
        <v>2</v>
      </c>
      <c r="C43">
        <v>0</v>
      </c>
      <c r="D43">
        <v>0</v>
      </c>
      <c r="E43" s="1">
        <v>130</v>
      </c>
      <c r="F43" s="1">
        <v>453</v>
      </c>
      <c r="G43" s="1">
        <v>21</v>
      </c>
      <c r="H43" s="1">
        <v>394</v>
      </c>
      <c r="I43" s="1">
        <v>38</v>
      </c>
      <c r="J43" s="1">
        <v>0</v>
      </c>
      <c r="K43" s="1">
        <v>0</v>
      </c>
      <c r="L43" s="1">
        <v>0</v>
      </c>
      <c r="M43">
        <v>0</v>
      </c>
      <c r="N43" s="1">
        <v>1</v>
      </c>
      <c r="O43" s="1">
        <v>4</v>
      </c>
      <c r="P43" s="1">
        <v>5</v>
      </c>
      <c r="Q43">
        <v>460</v>
      </c>
      <c r="S43" s="4">
        <v>1057315</v>
      </c>
      <c r="T43">
        <f>charging_stations_by_state[[#This Row],[Column55]]/(S43/100000)</f>
        <v>3.5940093538822393</v>
      </c>
      <c r="U43" s="3">
        <v>56.747516113930089</v>
      </c>
      <c r="V43" s="3"/>
      <c r="W43" s="11" t="str">
        <f>charging_stations_by_state[[#This Row],[Column1]]</f>
        <v>Rhode Island</v>
      </c>
      <c r="X43" s="7">
        <f>charging_stations_by_state[[#This Row],[Column55]]</f>
        <v>38</v>
      </c>
      <c r="Y43" s="12">
        <v>600</v>
      </c>
      <c r="Z43" s="3"/>
      <c r="AA43" s="3"/>
    </row>
    <row r="44" spans="1:27" x14ac:dyDescent="0.25">
      <c r="A44" s="1" t="s">
        <v>49</v>
      </c>
      <c r="B44">
        <v>0</v>
      </c>
      <c r="C44">
        <v>7</v>
      </c>
      <c r="D44">
        <v>42</v>
      </c>
      <c r="E44" s="1">
        <v>243</v>
      </c>
      <c r="F44" s="1">
        <v>591</v>
      </c>
      <c r="G44" s="1">
        <v>3</v>
      </c>
      <c r="H44" s="1">
        <v>488</v>
      </c>
      <c r="I44" s="1">
        <v>100</v>
      </c>
      <c r="J44" s="1">
        <v>0</v>
      </c>
      <c r="K44" s="1">
        <v>1</v>
      </c>
      <c r="L44" s="1">
        <v>1</v>
      </c>
      <c r="M44">
        <v>1</v>
      </c>
      <c r="N44" s="1">
        <v>19</v>
      </c>
      <c r="O44" s="1">
        <v>31</v>
      </c>
      <c r="P44" s="1">
        <v>50</v>
      </c>
      <c r="Q44">
        <v>692</v>
      </c>
      <c r="S44" s="4">
        <v>5084127</v>
      </c>
      <c r="T44">
        <f>charging_stations_by_state[[#This Row],[Column55]]/(S44/100000)</f>
        <v>1.9669060194601746</v>
      </c>
      <c r="U44" s="3">
        <v>38.354667379473405</v>
      </c>
      <c r="V44" s="3"/>
      <c r="W44" s="11" t="str">
        <f>charging_stations_by_state[[#This Row],[Column1]]</f>
        <v>South Carolina</v>
      </c>
      <c r="X44" s="7">
        <f>charging_stations_by_state[[#This Row],[Column55]]</f>
        <v>100</v>
      </c>
      <c r="Y44" s="12">
        <v>1950</v>
      </c>
      <c r="Z44" s="3"/>
      <c r="AA44" s="3"/>
    </row>
    <row r="45" spans="1:27" x14ac:dyDescent="0.25">
      <c r="A45" s="1" t="s">
        <v>50</v>
      </c>
      <c r="B45">
        <v>0</v>
      </c>
      <c r="C45">
        <v>0</v>
      </c>
      <c r="D45">
        <v>81</v>
      </c>
      <c r="E45" s="1">
        <v>42</v>
      </c>
      <c r="F45" s="1">
        <v>130</v>
      </c>
      <c r="G45" s="1">
        <v>0</v>
      </c>
      <c r="H45" s="1">
        <v>76</v>
      </c>
      <c r="I45" s="1">
        <v>54</v>
      </c>
      <c r="J45" s="1">
        <v>0</v>
      </c>
      <c r="K45" s="1">
        <v>0</v>
      </c>
      <c r="L45" s="1">
        <v>0</v>
      </c>
      <c r="M45">
        <v>0</v>
      </c>
      <c r="N45" s="1">
        <v>7</v>
      </c>
      <c r="O45" s="1">
        <v>15</v>
      </c>
      <c r="P45" s="1">
        <v>22</v>
      </c>
      <c r="Q45">
        <v>233</v>
      </c>
      <c r="S45" s="4">
        <v>882235</v>
      </c>
      <c r="T45">
        <f>charging_stations_by_state[[#This Row],[Column55]]/(S45/100000)</f>
        <v>6.1208181493592972</v>
      </c>
      <c r="U45" s="3">
        <v>29.470605904322543</v>
      </c>
      <c r="V45" s="3"/>
      <c r="W45" s="11" t="str">
        <f>charging_stations_by_state[[#This Row],[Column1]]</f>
        <v>South Dakota</v>
      </c>
      <c r="X45" s="7">
        <f>charging_stations_by_state[[#This Row],[Column55]]</f>
        <v>54</v>
      </c>
      <c r="Y45" s="12">
        <v>260</v>
      </c>
      <c r="Z45" s="3"/>
      <c r="AA45" s="3"/>
    </row>
    <row r="46" spans="1:27" x14ac:dyDescent="0.25">
      <c r="A46" s="1" t="s">
        <v>51</v>
      </c>
      <c r="B46">
        <v>6</v>
      </c>
      <c r="C46">
        <v>12</v>
      </c>
      <c r="D46">
        <v>71</v>
      </c>
      <c r="E46" s="1">
        <v>420</v>
      </c>
      <c r="F46" s="1">
        <v>1148</v>
      </c>
      <c r="G46" s="1">
        <v>10</v>
      </c>
      <c r="H46" s="1">
        <v>967</v>
      </c>
      <c r="I46" s="1">
        <v>171</v>
      </c>
      <c r="J46" s="1">
        <v>0</v>
      </c>
      <c r="K46" s="1">
        <v>0</v>
      </c>
      <c r="L46" s="1">
        <v>0</v>
      </c>
      <c r="M46">
        <v>1</v>
      </c>
      <c r="N46" s="1">
        <v>19</v>
      </c>
      <c r="O46" s="1">
        <v>36</v>
      </c>
      <c r="P46" s="1">
        <v>55</v>
      </c>
      <c r="Q46">
        <v>1293</v>
      </c>
      <c r="S46" s="4">
        <v>6770010</v>
      </c>
      <c r="T46">
        <f>charging_stations_by_state[[#This Row],[Column55]]/(S46/100000)</f>
        <v>2.5258456043639521</v>
      </c>
      <c r="U46" s="3">
        <v>58.788687165897834</v>
      </c>
      <c r="V46" s="3"/>
      <c r="W46" s="11" t="str">
        <f>charging_stations_by_state[[#This Row],[Column1]]</f>
        <v>Tennessee</v>
      </c>
      <c r="X46" s="7">
        <f>charging_stations_by_state[[#This Row],[Column55]]</f>
        <v>171</v>
      </c>
      <c r="Y46" s="12">
        <v>3980</v>
      </c>
      <c r="Z46" s="3"/>
      <c r="AA46" s="3"/>
    </row>
    <row r="47" spans="1:27" x14ac:dyDescent="0.25">
      <c r="A47" s="1" t="s">
        <v>52</v>
      </c>
      <c r="B47">
        <v>12</v>
      </c>
      <c r="C47">
        <v>72</v>
      </c>
      <c r="D47">
        <v>232</v>
      </c>
      <c r="E47" s="1">
        <v>1365</v>
      </c>
      <c r="F47" s="1">
        <v>4115</v>
      </c>
      <c r="G47" s="1">
        <v>50</v>
      </c>
      <c r="H47" s="1">
        <v>3372</v>
      </c>
      <c r="I47" s="1">
        <v>693</v>
      </c>
      <c r="J47" s="1">
        <v>0</v>
      </c>
      <c r="K47" s="1">
        <v>0</v>
      </c>
      <c r="L47" s="1">
        <v>0</v>
      </c>
      <c r="M47">
        <v>11</v>
      </c>
      <c r="N47" s="1">
        <v>159</v>
      </c>
      <c r="O47" s="1">
        <v>234</v>
      </c>
      <c r="P47" s="1">
        <v>393</v>
      </c>
      <c r="Q47">
        <v>4835</v>
      </c>
      <c r="S47" s="4">
        <v>28701845</v>
      </c>
      <c r="T47">
        <f>charging_stations_by_state[[#This Row],[Column55]]/(S47/100000)</f>
        <v>2.4144789298388312</v>
      </c>
      <c r="U47" s="3">
        <v>78.740582704700685</v>
      </c>
      <c r="V47" s="3"/>
      <c r="W47" s="11" t="str">
        <f>charging_stations_by_state[[#This Row],[Column1]]</f>
        <v>Texas</v>
      </c>
      <c r="X47" s="7">
        <f>charging_stations_by_state[[#This Row],[Column55]]</f>
        <v>693</v>
      </c>
      <c r="Y47" s="12">
        <v>22600</v>
      </c>
      <c r="Z47" s="3"/>
      <c r="AA47" s="3"/>
    </row>
    <row r="48" spans="1:27" x14ac:dyDescent="0.25">
      <c r="A48" s="1" t="s">
        <v>53</v>
      </c>
      <c r="B48">
        <v>0</v>
      </c>
      <c r="C48">
        <v>30</v>
      </c>
      <c r="D48">
        <v>1</v>
      </c>
      <c r="E48" s="1">
        <v>376</v>
      </c>
      <c r="F48" s="1">
        <v>1318</v>
      </c>
      <c r="G48" s="1">
        <v>2</v>
      </c>
      <c r="H48" s="1">
        <v>1130</v>
      </c>
      <c r="I48" s="1">
        <v>186</v>
      </c>
      <c r="J48" s="1">
        <v>0</v>
      </c>
      <c r="K48" s="1">
        <v>0</v>
      </c>
      <c r="L48" s="1">
        <v>0</v>
      </c>
      <c r="M48">
        <v>0</v>
      </c>
      <c r="N48" s="1">
        <v>20</v>
      </c>
      <c r="O48" s="1">
        <v>22</v>
      </c>
      <c r="P48" s="1">
        <v>42</v>
      </c>
      <c r="Q48">
        <v>1391</v>
      </c>
      <c r="S48" s="4">
        <v>3161105</v>
      </c>
      <c r="T48">
        <f>charging_stations_by_state[[#This Row],[Column55]]/(S48/100000)</f>
        <v>5.8840184049564952</v>
      </c>
      <c r="U48" s="3">
        <v>165.1321294294242</v>
      </c>
      <c r="V48" s="3"/>
      <c r="W48" s="11" t="str">
        <f>charging_stations_by_state[[#This Row],[Column1]]</f>
        <v>Utah</v>
      </c>
      <c r="X48" s="7">
        <f>charging_stations_by_state[[#This Row],[Column55]]</f>
        <v>186</v>
      </c>
      <c r="Y48" s="12">
        <v>5220</v>
      </c>
      <c r="Z48" s="3"/>
      <c r="AA48" s="3"/>
    </row>
    <row r="49" spans="1:27" x14ac:dyDescent="0.25">
      <c r="A49" s="1" t="s">
        <v>54</v>
      </c>
      <c r="B49">
        <v>2</v>
      </c>
      <c r="C49">
        <v>1</v>
      </c>
      <c r="D49">
        <v>0</v>
      </c>
      <c r="E49" s="1">
        <v>238</v>
      </c>
      <c r="F49" s="1">
        <v>674</v>
      </c>
      <c r="G49" s="1">
        <v>72</v>
      </c>
      <c r="H49" s="1">
        <v>548</v>
      </c>
      <c r="I49" s="1">
        <v>54</v>
      </c>
      <c r="J49" s="1">
        <v>0</v>
      </c>
      <c r="K49" s="1">
        <v>0</v>
      </c>
      <c r="L49" s="1">
        <v>0</v>
      </c>
      <c r="M49">
        <v>0</v>
      </c>
      <c r="N49" s="1">
        <v>0</v>
      </c>
      <c r="O49" s="1">
        <v>1</v>
      </c>
      <c r="P49" s="1">
        <v>1</v>
      </c>
      <c r="Q49">
        <v>678</v>
      </c>
      <c r="S49" s="4">
        <v>626299</v>
      </c>
      <c r="T49">
        <f>charging_stations_by_state[[#This Row],[Column55]]/(S49/100000)</f>
        <v>8.6220798691998546</v>
      </c>
      <c r="U49" s="3">
        <v>169.24823446947863</v>
      </c>
      <c r="V49" s="3"/>
      <c r="W49" s="11" t="str">
        <f>charging_stations_by_state[[#This Row],[Column1]]</f>
        <v>Vermont</v>
      </c>
      <c r="X49" s="7">
        <f>charging_stations_by_state[[#This Row],[Column55]]</f>
        <v>54</v>
      </c>
      <c r="Y49" s="12">
        <v>1060</v>
      </c>
      <c r="Z49" s="3"/>
      <c r="AA49" s="3"/>
    </row>
    <row r="50" spans="1:27" x14ac:dyDescent="0.25">
      <c r="A50" s="1" t="s">
        <v>55</v>
      </c>
      <c r="B50">
        <v>1</v>
      </c>
      <c r="C50">
        <v>6</v>
      </c>
      <c r="D50">
        <v>45</v>
      </c>
      <c r="E50" s="1">
        <v>671</v>
      </c>
      <c r="F50" s="1">
        <v>1996</v>
      </c>
      <c r="G50" s="1">
        <v>50</v>
      </c>
      <c r="H50" s="1">
        <v>1489</v>
      </c>
      <c r="I50" s="1">
        <v>457</v>
      </c>
      <c r="J50" s="1">
        <v>0</v>
      </c>
      <c r="K50" s="1">
        <v>0</v>
      </c>
      <c r="L50" s="1">
        <v>0</v>
      </c>
      <c r="M50">
        <v>2</v>
      </c>
      <c r="N50" s="1">
        <v>11</v>
      </c>
      <c r="O50" s="1">
        <v>56</v>
      </c>
      <c r="P50" s="1">
        <v>67</v>
      </c>
      <c r="Q50">
        <v>2117</v>
      </c>
      <c r="S50" s="4">
        <v>8517685</v>
      </c>
      <c r="T50">
        <f>charging_stations_by_state[[#This Row],[Column55]]/(S50/100000)</f>
        <v>5.3653075923798541</v>
      </c>
      <c r="U50" s="3">
        <v>98.266136867000824</v>
      </c>
      <c r="V50" s="3"/>
      <c r="W50" s="11" t="str">
        <f>charging_stations_by_state[[#This Row],[Column1]]</f>
        <v>Virginia</v>
      </c>
      <c r="X50" s="7">
        <f>charging_stations_by_state[[#This Row],[Column55]]</f>
        <v>457</v>
      </c>
      <c r="Y50" s="12">
        <v>8370</v>
      </c>
      <c r="Z50" s="3"/>
      <c r="AA50" s="3"/>
    </row>
    <row r="51" spans="1:27" x14ac:dyDescent="0.25">
      <c r="A51" s="1" t="s">
        <v>56</v>
      </c>
      <c r="B51">
        <v>6</v>
      </c>
      <c r="C51">
        <v>4</v>
      </c>
      <c r="D51">
        <v>3</v>
      </c>
      <c r="E51" s="1">
        <v>1081</v>
      </c>
      <c r="F51" s="1">
        <v>3181</v>
      </c>
      <c r="G51" s="1">
        <v>90</v>
      </c>
      <c r="H51" s="1">
        <v>2525</v>
      </c>
      <c r="I51" s="1">
        <v>566</v>
      </c>
      <c r="J51" s="1">
        <v>0</v>
      </c>
      <c r="K51" s="1">
        <v>0</v>
      </c>
      <c r="L51" s="1">
        <v>0</v>
      </c>
      <c r="M51">
        <v>1</v>
      </c>
      <c r="N51" s="1">
        <v>40</v>
      </c>
      <c r="O51" s="1">
        <v>40</v>
      </c>
      <c r="P51" s="1">
        <v>80</v>
      </c>
      <c r="Q51">
        <v>3275</v>
      </c>
      <c r="S51" s="4">
        <v>7535591</v>
      </c>
      <c r="T51">
        <f>charging_stations_by_state[[#This Row],[Column55]]/(S51/100000)</f>
        <v>7.5110233556996402</v>
      </c>
      <c r="U51" s="3">
        <v>376.87820371355076</v>
      </c>
      <c r="V51" s="3"/>
      <c r="W51" s="11" t="str">
        <f>charging_stations_by_state[[#This Row],[Column1]]</f>
        <v>Washington</v>
      </c>
      <c r="X51" s="7">
        <f>charging_stations_by_state[[#This Row],[Column55]]</f>
        <v>566</v>
      </c>
      <c r="Y51" s="12">
        <v>28400</v>
      </c>
      <c r="Z51" s="3"/>
      <c r="AA51" s="3"/>
    </row>
    <row r="52" spans="1:27" x14ac:dyDescent="0.25">
      <c r="A52" s="1" t="s">
        <v>57</v>
      </c>
      <c r="B52">
        <v>0</v>
      </c>
      <c r="C52">
        <v>2</v>
      </c>
      <c r="D52">
        <v>30</v>
      </c>
      <c r="E52" s="1">
        <v>79</v>
      </c>
      <c r="F52" s="1">
        <v>222</v>
      </c>
      <c r="G52" s="1">
        <v>1</v>
      </c>
      <c r="H52" s="1">
        <v>161</v>
      </c>
      <c r="I52" s="1">
        <v>60</v>
      </c>
      <c r="J52" s="1">
        <v>0</v>
      </c>
      <c r="K52" s="1">
        <v>0</v>
      </c>
      <c r="L52" s="1">
        <v>0</v>
      </c>
      <c r="M52">
        <v>0</v>
      </c>
      <c r="N52" s="1">
        <v>3</v>
      </c>
      <c r="O52" s="1">
        <v>6</v>
      </c>
      <c r="P52" s="1">
        <v>9</v>
      </c>
      <c r="Q52">
        <v>263</v>
      </c>
      <c r="S52" s="4">
        <v>1805832</v>
      </c>
      <c r="T52">
        <f>charging_stations_by_state[[#This Row],[Column55]]/(S52/100000)</f>
        <v>3.3225682123253995</v>
      </c>
      <c r="U52" s="3">
        <v>12.736511480580697</v>
      </c>
      <c r="V52" s="3"/>
      <c r="W52" s="11" t="str">
        <f>charging_stations_by_state[[#This Row],[Column1]]</f>
        <v>West Virginia</v>
      </c>
      <c r="X52" s="7">
        <f>charging_stations_by_state[[#This Row],[Column55]]</f>
        <v>60</v>
      </c>
      <c r="Y52" s="12">
        <v>230</v>
      </c>
      <c r="Z52" s="3"/>
      <c r="AA52" s="3"/>
    </row>
    <row r="53" spans="1:27" x14ac:dyDescent="0.25">
      <c r="A53" s="1" t="s">
        <v>58</v>
      </c>
      <c r="B53">
        <v>4</v>
      </c>
      <c r="C53">
        <v>38</v>
      </c>
      <c r="D53">
        <v>239</v>
      </c>
      <c r="E53" s="1">
        <v>330</v>
      </c>
      <c r="F53" s="1">
        <v>703</v>
      </c>
      <c r="G53" s="1">
        <v>77</v>
      </c>
      <c r="H53" s="1">
        <v>482</v>
      </c>
      <c r="I53" s="1">
        <v>144</v>
      </c>
      <c r="J53" s="1">
        <v>0</v>
      </c>
      <c r="K53" s="1">
        <v>0</v>
      </c>
      <c r="L53" s="1">
        <v>0</v>
      </c>
      <c r="M53">
        <v>1</v>
      </c>
      <c r="N53" s="1">
        <v>11</v>
      </c>
      <c r="O53" s="1">
        <v>51</v>
      </c>
      <c r="P53" s="1">
        <v>62</v>
      </c>
      <c r="Q53">
        <v>1047</v>
      </c>
      <c r="S53" s="4">
        <v>5813568</v>
      </c>
      <c r="T53">
        <f>charging_stations_by_state[[#This Row],[Column55]]/(S53/100000)</f>
        <v>2.4769642326364809</v>
      </c>
      <c r="U53" s="3">
        <v>63.300197056265617</v>
      </c>
      <c r="V53" s="3"/>
      <c r="W53" s="11" t="str">
        <f>charging_stations_by_state[[#This Row],[Column1]]</f>
        <v>Wisconsin</v>
      </c>
      <c r="X53" s="7">
        <f>charging_stations_by_state[[#This Row],[Column55]]</f>
        <v>144</v>
      </c>
      <c r="Y53" s="12">
        <v>3680</v>
      </c>
      <c r="Z53" s="3"/>
      <c r="AA53" s="3"/>
    </row>
    <row r="54" spans="1:27" x14ac:dyDescent="0.25">
      <c r="A54" s="1" t="s">
        <v>59</v>
      </c>
      <c r="B54">
        <v>0</v>
      </c>
      <c r="C54">
        <v>6</v>
      </c>
      <c r="D54">
        <v>8</v>
      </c>
      <c r="E54" s="1">
        <v>57</v>
      </c>
      <c r="F54" s="1">
        <v>167</v>
      </c>
      <c r="G54" s="1">
        <v>4</v>
      </c>
      <c r="H54" s="1">
        <v>88</v>
      </c>
      <c r="I54" s="1">
        <v>75</v>
      </c>
      <c r="J54" s="1">
        <v>0</v>
      </c>
      <c r="K54" s="1">
        <v>0</v>
      </c>
      <c r="L54" s="1">
        <v>0</v>
      </c>
      <c r="M54">
        <v>0</v>
      </c>
      <c r="N54" s="1">
        <v>7</v>
      </c>
      <c r="O54" s="1">
        <v>16</v>
      </c>
      <c r="P54" s="1">
        <v>23</v>
      </c>
      <c r="Q54">
        <v>204</v>
      </c>
      <c r="S54" s="4">
        <v>577737</v>
      </c>
      <c r="T54">
        <f>charging_stations_by_state[[#This Row],[Column55]]/(S54/100000)</f>
        <v>12.98168543818381</v>
      </c>
      <c r="U54" s="3">
        <v>29.4251536598833</v>
      </c>
      <c r="V54" s="3"/>
      <c r="W54" s="11" t="str">
        <f>charging_stations_by_state[[#This Row],[Column1]]</f>
        <v>Wyoming</v>
      </c>
      <c r="X54" s="7">
        <f>charging_stations_by_state[[#This Row],[Column55]]</f>
        <v>75</v>
      </c>
      <c r="Y54" s="12">
        <v>170</v>
      </c>
      <c r="Z54" s="3"/>
      <c r="AA54" s="3"/>
    </row>
    <row r="55" spans="1:27" x14ac:dyDescent="0.25">
      <c r="W55" s="13" t="s">
        <v>91</v>
      </c>
      <c r="X55" s="17">
        <f>SUM(X4:X54)</f>
        <v>15503</v>
      </c>
      <c r="Y55" s="18">
        <f>SUM(Y4:Y54)</f>
        <v>543610</v>
      </c>
    </row>
    <row r="56" spans="1:27" ht="15.75" thickBot="1" x14ac:dyDescent="0.3">
      <c r="I56">
        <f>SUM(I4:I55)</f>
        <v>15503</v>
      </c>
      <c r="U56" s="3">
        <f>SUM(U4:U55)</f>
        <v>5500.4896046733902</v>
      </c>
      <c r="V56" s="3"/>
      <c r="W56" s="14" t="s">
        <v>89</v>
      </c>
      <c r="X56" s="15"/>
      <c r="Y56" s="16">
        <f>CORREL(Y4:Y54,charging_stations_by_state[Column52])</f>
        <v>0.98667509109984852</v>
      </c>
      <c r="Z56" s="3"/>
      <c r="AA56" s="3"/>
    </row>
    <row r="58" spans="1:27" x14ac:dyDescent="0.25">
      <c r="W58" s="22" t="s">
        <v>88</v>
      </c>
      <c r="X58" s="22"/>
      <c r="Y58" s="22"/>
    </row>
    <row r="59" spans="1:27" x14ac:dyDescent="0.25">
      <c r="A59" t="s">
        <v>88</v>
      </c>
      <c r="W59" s="22"/>
      <c r="X59" s="22"/>
      <c r="Y59" s="22"/>
    </row>
    <row r="60" spans="1:27" x14ac:dyDescent="0.25">
      <c r="Y60" s="3"/>
      <c r="Z60" s="3"/>
    </row>
    <row r="65" spans="21:25" x14ac:dyDescent="0.25">
      <c r="U65" s="3"/>
      <c r="V65" s="3"/>
      <c r="W65" s="3"/>
      <c r="X65" s="3"/>
      <c r="Y65" s="3"/>
    </row>
    <row r="85" spans="21:21" x14ac:dyDescent="0.25">
      <c r="U85" t="s">
        <v>89</v>
      </c>
    </row>
  </sheetData>
  <mergeCells count="2">
    <mergeCell ref="W2:Y2"/>
    <mergeCell ref="W58:Y59"/>
  </mergeCells>
  <phoneticPr fontId="3" type="noConversion"/>
  <printOptions horizontalCentered="1"/>
  <pageMargins left="0.7" right="0.7" top="0.75" bottom="0.75" header="0.3" footer="0.3"/>
  <pageSetup scale="75" orientation="portrait" r:id="rId1"/>
  <headerFooter>
    <oddHeader>&amp;R&amp;"-,Bold"&amp;14Exhibit WSS-10
Page 1 of 2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44" ma:contentTypeDescription="Create a new document." ma:contentTypeScope="" ma:versionID="df55eb0ecd8f4034a81b7ed037a86bce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6fec348956c44ba3ae7b97850f8c286b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056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3.xml>��< ? x m l   v e r s i o n = " 1 . 0 "   e n c o d i n g = " u t f - 1 6 " ? > < D a t a M a s h u p   x m l n s = " h t t p : / / s c h e m a s . m i c r o s o f t . c o m / D a t a M a s h u p " > A A A A A D o E A A B Q S w M E F A A C A A g A V m 4 f U W V m Q m W o A A A A + A A A A B I A H A B D b 2 5 m a W c v U G F j a 2 F n Z S 5 4 b W w g o h g A K K A U A A A A A A A A A A A A A A A A A A A A A A A A A A A A h Y 9 N D o I w G E S v Q r q n L e A P k o + y c C u J C d G 4 b W q F R i i G F s v d X H g k r y C J o u 5 c z u R N 8 u Z x u 0 M 2 N L V 3 l Z 1 R r U 5 R g C n y p B b t U e k y R b 0 9 + T H K G G y 5 O P N S e i O s T T I Y l a L K 2 k t C i H M O u w i 3 X U l C S g N y y D e F q G T D f a W N 5 V p I 9 F k d / 6 8 Q g / 1 L h o U 4 j v A 8 X s 3 w c h E A m W r I l f 4 i 4 W i M K Z C f E t Z 9 b f t O M q n 9 X Q F k i k D e L 9 g T U E s D B B Q A A g A I A F Z u H 1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W b h 9 R j o d U k T A B A A B T A g A A E w A c A E Z v c m 1 1 b G F z L 1 N l Y 3 R p b 2 4 x L m 0 g o h g A K K A U A A A A A A A A A A A A A A A A A A A A A A A A A A A A d V D R a s I w F H 1 e o f 9 w i T A U s q K d u j n p U + t k I G O b f V v 3 U O u d B t p E k t t h E f 9 9 0 S L b Y M l L b s 7 J u e f e Y 7 A g o S Q s 2 3 s w 9 T 3 f M 9 t c 4 x o 6 r L D F R s g N G M p P t I F V c 6 6 R Q Q Q l k u + B P U t V 6 w I t E p u v I F F F X a G k 7 q M o M Y i V J P s w X Z Y 8 Z O k W 4 U W L C m G u V b 3 j s F j E W Q v c w E V n s s X 8 e p a F / b A P b 9 Y J 4 t x g l g h t J 4 Q U D Y l K y S Z z j x b Q n l i P v y d Y i k o Q 6 o h d M Q 6 x K u t K m m j C Y S Y L t b b a a B C O Q g 6 v t S J c U l N i 9 F M G z 0 r i R 4 + 3 G 3 Z Y v M 3 l x o a S N r v z 8 m m + s p 9 S n U v z q X T V d j + R p t v G w Q 8 H 1 q I D 6 0 6 W A c I 9 H T l c 8 N D i T 5 L G w + C k + 0 X c u o i h i x g 5 L M Y O / M 7 V 6 N 4 h m P w V H H u + J + S / 2 U y / A V B L A Q I t A B Q A A g A I A F Z u H 1 F l Z k J l q A A A A P g A A A A S A A A A A A A A A A A A A A A A A A A A A A B D b 2 5 m a W c v U G F j a 2 F n Z S 5 4 b W x Q S w E C L Q A U A A I A C A B W b h 9 R D 8 r p q 6 Q A A A D p A A A A E w A A A A A A A A A A A A A A A A D 0 A A A A W 0 N v b n R l b n R f V H l w Z X N d L n h t b F B L A Q I t A B Q A A g A I A F Z u H 1 G O h 1 S R M A E A A F M C A A A T A A A A A A A A A A A A A A A A A O U B A A B G b 3 J t d W x h c y 9 T Z W N 0 a W 9 u M S 5 t U E s F B g A A A A A D A A M A w g A A A G I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M N A A A A A A A A Q Q 0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a G F y Z 2 l u Z y U y M H N 0 Y X R p b 2 5 z J T I w Y n k l M j B z d G F 0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2 N o Y X J n a W 5 n X 3 N 0 Y X R p b 2 5 z X 2 J 5 X 3 N 0 Y X R l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4 L T M x V D E 3 O j U w O j Q 1 L j M y M z k 4 N D d a I i A v P j x F b n R y e S B U e X B l P S J G a W x s Q 2 9 s d W 1 u V H l w Z X M i I F Z h b H V l P S J z Q m d N R E F 3 W U d B d 1 l E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2 h h c m d p b m c g c 3 R h d G l v b n M g Y n k g c 3 R h d G U v Q 2 h h b m d l Z C B U e X B l L n t D b 2 x 1 b W 4 x L D B 9 J n F 1 b 3 Q 7 L C Z x d W 9 0 O 1 N l Y 3 R p b 2 4 x L 2 N o Y X J n a W 5 n I H N 0 Y X R p b 2 5 z I G J 5 I H N 0 Y X R l L 0 N o Y W 5 n Z W Q g V H l w Z S 5 7 Q 2 9 s d W 1 u M i w x f S Z x d W 9 0 O y w m c X V v d D t T Z W N 0 a W 9 u M S 9 j a G F y Z 2 l u Z y B z d G F 0 a W 9 u c y B i e S B z d G F 0 Z S 9 D a G F u Z 2 V k I F R 5 c G U u e 0 N v b H V t b j M s M n 0 m c X V v d D s s J n F 1 b 3 Q 7 U 2 V j d G l v b j E v Y 2 h h c m d p b m c g c 3 R h d G l v b n M g Y n k g c 3 R h d G U v Q 2 h h b m d l Z C B U e X B l L n t D b 2 x 1 b W 4 0 L D N 9 J n F 1 b 3 Q 7 L C Z x d W 9 0 O 1 N l Y 3 R p b 2 4 x L 2 N o Y X J n a W 5 n I H N 0 Y X R p b 2 5 z I G J 5 I H N 0 Y X R l L 0 N o Y W 5 n Z W Q g V H l w Z S 5 7 Q 2 9 s d W 1 u N S w 0 f S Z x d W 9 0 O y w m c X V v d D t T Z W N 0 a W 9 u M S 9 j a G F y Z 2 l u Z y B z d G F 0 a W 9 u c y B i e S B z d G F 0 Z S 9 D a G F u Z 2 V k I F R 5 c G U u e 0 N v b H V t b j Y s N X 0 m c X V v d D s s J n F 1 b 3 Q 7 U 2 V j d G l v b j E v Y 2 h h c m d p b m c g c 3 R h d G l v b n M g Y n k g c 3 R h d G U v Q 2 h h b m d l Z C B U e X B l L n t D b 2 x 1 b W 4 3 L D Z 9 J n F 1 b 3 Q 7 L C Z x d W 9 0 O 1 N l Y 3 R p b 2 4 x L 2 N o Y X J n a W 5 n I H N 0 Y X R p b 2 5 z I G J 5 I H N 0 Y X R l L 0 N o Y W 5 n Z W Q g V H l w Z S 5 7 Q 2 9 s d W 1 u O C w 3 f S Z x d W 9 0 O y w m c X V v d D t T Z W N 0 a W 9 u M S 9 j a G F y Z 2 l u Z y B z d G F 0 a W 9 u c y B i e S B z d G F 0 Z S 9 D a G F u Z 2 V k I F R 5 c G U u e 0 N v b H V t b j k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Y 2 h h c m d p b m c g c 3 R h d G l v b n M g Y n k g c 3 R h d G U v Q 2 h h b m d l Z C B U e X B l L n t D b 2 x 1 b W 4 x L D B 9 J n F 1 b 3 Q 7 L C Z x d W 9 0 O 1 N l Y 3 R p b 2 4 x L 2 N o Y X J n a W 5 n I H N 0 Y X R p b 2 5 z I G J 5 I H N 0 Y X R l L 0 N o Y W 5 n Z W Q g V H l w Z S 5 7 Q 2 9 s d W 1 u M i w x f S Z x d W 9 0 O y w m c X V v d D t T Z W N 0 a W 9 u M S 9 j a G F y Z 2 l u Z y B z d G F 0 a W 9 u c y B i e S B z d G F 0 Z S 9 D a G F u Z 2 V k I F R 5 c G U u e 0 N v b H V t b j M s M n 0 m c X V v d D s s J n F 1 b 3 Q 7 U 2 V j d G l v b j E v Y 2 h h c m d p b m c g c 3 R h d G l v b n M g Y n k g c 3 R h d G U v Q 2 h h b m d l Z C B U e X B l L n t D b 2 x 1 b W 4 0 L D N 9 J n F 1 b 3 Q 7 L C Z x d W 9 0 O 1 N l Y 3 R p b 2 4 x L 2 N o Y X J n a W 5 n I H N 0 Y X R p b 2 5 z I G J 5 I H N 0 Y X R l L 0 N o Y W 5 n Z W Q g V H l w Z S 5 7 Q 2 9 s d W 1 u N S w 0 f S Z x d W 9 0 O y w m c X V v d D t T Z W N 0 a W 9 u M S 9 j a G F y Z 2 l u Z y B z d G F 0 a W 9 u c y B i e S B z d G F 0 Z S 9 D a G F u Z 2 V k I F R 5 c G U u e 0 N v b H V t b j Y s N X 0 m c X V v d D s s J n F 1 b 3 Q 7 U 2 V j d G l v b j E v Y 2 h h c m d p b m c g c 3 R h d G l v b n M g Y n k g c 3 R h d G U v Q 2 h h b m d l Z C B U e X B l L n t D b 2 x 1 b W 4 3 L D Z 9 J n F 1 b 3 Q 7 L C Z x d W 9 0 O 1 N l Y 3 R p b 2 4 x L 2 N o Y X J n a W 5 n I H N 0 Y X R p b 2 5 z I G J 5 I H N 0 Y X R l L 0 N o Y W 5 n Z W Q g V H l w Z S 5 7 Q 2 9 s d W 1 u O C w 3 f S Z x d W 9 0 O y w m c X V v d D t T Z W N 0 a W 9 u M S 9 j a G F y Z 2 l u Z y B z d G F 0 a W 9 u c y B i e S B z d G F 0 Z S 9 D a G F u Z 2 V k I F R 5 c G U u e 0 N v b H V t b j k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N o Y X J n a W 5 n J T I w c 3 R h d G l v b n M l M j B i e S U y M H N 0 Y X R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N o Y X J n a W 5 n J T I w c 3 R h d G l v b n M l M j B i e S U y M H N 0 Y X R l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A p P B t A 4 X L x A h a P E / S P w k u 0 A A A A A A g A A A A A A E G Y A A A A B A A A g A A A A L + K B j b b Y v + Y U w Q 0 i 6 r R T 9 F X f 1 y / E 8 W B O U 5 + q 7 G N 9 I + M A A A A A D o A A A A A C A A A g A A A A X u a w i U t E g n W c 5 j S 3 8 F n y D Q + f P I H n O Q y w G 7 s M n r T 8 j w h Q A A A A h W y i t J O l 2 M r c M L W r B W k n P J 3 Q 9 J s 5 g K l l P k e 3 s B t 3 8 a D j X Q Q 6 8 i N N A 1 3 A V B I m c t t 6 h A 3 G C 7 A G 4 j x u v I u w p 1 b F / P P / o z z z U h t a G / h M / p i v V o J A A A A A 3 q F 5 V l 7 I w p 2 U + L i a G k o y k C A W z 3 W / H A f 1 a J 4 k x k p 4 t 0 u H T m A j 4 N x 6 r 3 y u 9 J f I D U 6 Q X Y 6 / 3 0 i D E G Y 7 x T 6 z l O c 7 B A = = < / D a t a M a s h u p > 
</file>

<file path=customXml/item4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5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6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Props1.xml><?xml version="1.0" encoding="utf-8"?>
<ds:datastoreItem xmlns:ds="http://schemas.openxmlformats.org/officeDocument/2006/customXml" ds:itemID="{792DC03B-F3A7-45A2-B03E-1FC9F36DAE72}"/>
</file>

<file path=customXml/itemProps2.xml><?xml version="1.0" encoding="utf-8"?>
<ds:datastoreItem xmlns:ds="http://schemas.openxmlformats.org/officeDocument/2006/customXml" ds:itemID="{742F3175-BE49-4E45-85D6-F9047067322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59ACE31-409F-4430-B642-1076C27C29C1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C28A744C-26E1-45A4-93C2-0B198EE8FB8D}"/>
</file>

<file path=customXml/itemProps5.xml><?xml version="1.0" encoding="utf-8"?>
<ds:datastoreItem xmlns:ds="http://schemas.openxmlformats.org/officeDocument/2006/customXml" ds:itemID="{8B19CD3A-3A5F-46E5-A970-DDB27E60C9F0}"/>
</file>

<file path=customXml/itemProps6.xml><?xml version="1.0" encoding="utf-8"?>
<ds:datastoreItem xmlns:ds="http://schemas.openxmlformats.org/officeDocument/2006/customXml" ds:itemID="{492F11D0-F5E5-46EA-B461-A06312D322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Chart1</vt:lpstr>
      <vt:lpstr>Data!Print_Area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Griffin, Amber</cp:lastModifiedBy>
  <cp:lastPrinted>2020-11-17T20:32:27Z</cp:lastPrinted>
  <dcterms:created xsi:type="dcterms:W3CDTF">2020-08-31T17:49:18Z</dcterms:created>
  <dcterms:modified xsi:type="dcterms:W3CDTF">2020-12-02T16:03:57Z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