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1E11573-3831-477A-90A4-39B01F17562F}" xr6:coauthVersionLast="46" xr6:coauthVersionMax="46" xr10:uidLastSave="{00000000-0000-0000-0000-000000000000}"/>
  <bookViews>
    <workbookView xWindow="-110" yWindow="-110" windowWidth="38620" windowHeight="20940" xr2:uid="{F5DE4760-C9F7-49FD-AAE6-A4413349981B}"/>
  </bookViews>
  <sheets>
    <sheet name="Sheet1" sheetId="1" r:id="rId1"/>
  </sheets>
  <definedNames>
    <definedName name="_xlnm.Print_Area" localSheetId="0">Sheet1!$A$1:$G$33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31" i="1" l="1"/>
  <c r="E11" i="1"/>
  <c r="E10" i="1"/>
  <c r="E9" i="1"/>
  <c r="E8" i="1"/>
  <c r="E7" i="1"/>
  <c r="E6" i="1"/>
  <c r="E5" i="1"/>
  <c r="E4" i="1"/>
  <c r="E3" i="1"/>
  <c r="E2" i="1"/>
  <c r="E32" i="1" l="1"/>
  <c r="E28" i="1"/>
  <c r="E13" i="1" l="1"/>
  <c r="E14" i="1" l="1"/>
  <c r="E15" i="1" l="1"/>
  <c r="E16" i="1" l="1"/>
  <c r="E17" i="1" l="1"/>
  <c r="E18" i="1" l="1"/>
  <c r="E19" i="1" l="1"/>
  <c r="E20" i="1" l="1"/>
  <c r="E21" i="1" l="1"/>
  <c r="E22" i="1" l="1"/>
  <c r="E23" i="1" l="1"/>
  <c r="E24" i="1" l="1"/>
  <c r="E26" i="1" l="1"/>
  <c r="E25" i="1"/>
  <c r="E33" i="1" l="1"/>
</calcChain>
</file>

<file path=xl/sharedStrings.xml><?xml version="1.0" encoding="utf-8"?>
<sst xmlns="http://schemas.openxmlformats.org/spreadsheetml/2006/main" count="10" uniqueCount="10">
  <si>
    <t>$/kWh</t>
  </si>
  <si>
    <t>Discount Rate</t>
  </si>
  <si>
    <t>life (years)</t>
  </si>
  <si>
    <t>Discount factor</t>
  </si>
  <si>
    <t>Capital Recovery Factor</t>
  </si>
  <si>
    <t>avoided cost</t>
  </si>
  <si>
    <t>Net Load (GWh)</t>
  </si>
  <si>
    <t>NPV of 22-46</t>
  </si>
  <si>
    <t>2018IRP CO2 ($/ton)</t>
  </si>
  <si>
    <t>Existing and Expansion Units CO2 Emissions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</si>
</sst>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0" formatCode="_(* #,##0.000000_);_(* \(#,##0.0000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0" fontId="0" fillId="0" borderId="0" xfId="0" applyFill="1"/>
    <xf numFmtId="3" fontId="0" fillId="0" borderId="0" xfId="0" applyNumberFormat="1" applyFill="1"/>
    <xf numFmtId="2" fontId="0" fillId="0" borderId="0" xfId="0" applyNumberFormat="1" applyFill="1"/>
    <xf numFmtId="170" fontId="0" fillId="2" borderId="0" xfId="2" applyNumberFormat="1" applyFont="1" applyFill="1"/>
    <xf numFmtId="10" fontId="0" fillId="0" borderId="0" xfId="1" applyNumberFormat="1" applyFont="1"/>
    <xf numFmtId="0" fontId="1" fillId="2" borderId="1" xfId="0" applyFont="1" applyFill="1" applyBorder="1" applyAlignment="1">
      <alignment horizontal="right" wrapText="1"/>
    </xf>
    <xf numFmtId="3" fontId="0" fillId="0" borderId="0" xfId="0" applyNumberFormat="1" applyFont="1" applyFill="1"/>
    <xf numFmtId="0" fontId="0" fillId="0" borderId="2" xfId="0" applyFill="1" applyBorder="1"/>
    <xf numFmtId="10" fontId="0" fillId="0" borderId="2" xfId="0" applyNumberFormat="1" applyFill="1" applyBorder="1"/>
    <xf numFmtId="170" fontId="0" fillId="0" borderId="2" xfId="2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829A5-E94F-4E86-889F-D095F07D723F}">
  <sheetPr>
    <pageSetUpPr fitToPage="1"/>
  </sheetPr>
  <dimension ref="A1:G33"/>
  <sheetViews>
    <sheetView tabSelected="1" zoomScale="115" zoomScaleNormal="115" workbookViewId="0">
      <selection activeCell="G15" sqref="G15"/>
    </sheetView>
  </sheetViews>
  <sheetFormatPr defaultRowHeight="14.5" x14ac:dyDescent="0.35"/>
  <cols>
    <col min="1" max="1" width="4.81640625" bestFit="1" customWidth="1"/>
    <col min="2" max="2" width="12" customWidth="1"/>
    <col min="3" max="3" width="19.1796875" customWidth="1"/>
    <col min="4" max="4" width="20.36328125" bestFit="1" customWidth="1"/>
    <col min="5" max="5" width="11.81640625" bestFit="1" customWidth="1"/>
    <col min="8" max="8" width="9.6328125" bestFit="1" customWidth="1"/>
    <col min="9" max="9" width="12.90625" bestFit="1" customWidth="1"/>
    <col min="10" max="11" width="16.453125" bestFit="1" customWidth="1"/>
    <col min="12" max="12" width="20" bestFit="1" customWidth="1"/>
    <col min="14" max="14" width="9.6328125" bestFit="1" customWidth="1"/>
    <col min="15" max="15" width="11.81640625" bestFit="1" customWidth="1"/>
  </cols>
  <sheetData>
    <row r="1" spans="1:7" ht="43.5" x14ac:dyDescent="0.35">
      <c r="A1" s="1"/>
      <c r="B1" s="10" t="s">
        <v>8</v>
      </c>
      <c r="C1" s="10" t="s">
        <v>9</v>
      </c>
      <c r="D1" s="10" t="s">
        <v>6</v>
      </c>
      <c r="E1" s="10" t="s">
        <v>0</v>
      </c>
      <c r="F1" s="1" t="s">
        <v>1</v>
      </c>
      <c r="G1" s="9">
        <v>6.7500000000000004E-2</v>
      </c>
    </row>
    <row r="2" spans="1:7" x14ac:dyDescent="0.35">
      <c r="A2" s="2">
        <v>2022</v>
      </c>
      <c r="B2" s="5">
        <v>0</v>
      </c>
      <c r="C2" s="11">
        <v>28859221</v>
      </c>
      <c r="D2" s="6">
        <v>31805.155814761732</v>
      </c>
      <c r="E2" s="2">
        <f t="shared" ref="E2:E26" si="0">B2*C2/D2/1000000</f>
        <v>0</v>
      </c>
    </row>
    <row r="3" spans="1:7" x14ac:dyDescent="0.35">
      <c r="A3" s="2">
        <v>2023</v>
      </c>
      <c r="B3" s="5">
        <v>0</v>
      </c>
      <c r="C3" s="6">
        <v>28769119.999999996</v>
      </c>
      <c r="D3" s="6">
        <v>31773.454956170022</v>
      </c>
      <c r="E3" s="2">
        <f t="shared" si="0"/>
        <v>0</v>
      </c>
    </row>
    <row r="4" spans="1:7" x14ac:dyDescent="0.35">
      <c r="A4" s="2">
        <v>2024</v>
      </c>
      <c r="B4" s="5">
        <v>0</v>
      </c>
      <c r="C4" s="6">
        <v>29203935.999999993</v>
      </c>
      <c r="D4" s="6">
        <v>31768.489023677746</v>
      </c>
      <c r="E4" s="2">
        <f t="shared" si="0"/>
        <v>0</v>
      </c>
    </row>
    <row r="5" spans="1:7" x14ac:dyDescent="0.35">
      <c r="A5" s="2">
        <v>2025</v>
      </c>
      <c r="B5" s="5">
        <v>0</v>
      </c>
      <c r="C5" s="6">
        <v>28476969.000000004</v>
      </c>
      <c r="D5" s="6">
        <v>31631.536861266908</v>
      </c>
      <c r="E5" s="2">
        <f t="shared" si="0"/>
        <v>0</v>
      </c>
    </row>
    <row r="6" spans="1:7" x14ac:dyDescent="0.35">
      <c r="A6" s="2">
        <v>2026</v>
      </c>
      <c r="B6" s="7">
        <v>17</v>
      </c>
      <c r="C6" s="6">
        <v>28312937</v>
      </c>
      <c r="D6" s="6">
        <v>31538.490495157825</v>
      </c>
      <c r="E6" s="8">
        <f t="shared" si="0"/>
        <v>1.5261349590396475E-2</v>
      </c>
    </row>
    <row r="7" spans="1:7" x14ac:dyDescent="0.35">
      <c r="A7" s="2">
        <v>2027</v>
      </c>
      <c r="B7" s="5">
        <v>18.170000000000002</v>
      </c>
      <c r="C7" s="6">
        <v>28166522</v>
      </c>
      <c r="D7" s="6">
        <v>31430.415224789627</v>
      </c>
      <c r="E7" s="8">
        <f t="shared" si="0"/>
        <v>1.6283135334984288E-2</v>
      </c>
    </row>
    <row r="8" spans="1:7" x14ac:dyDescent="0.35">
      <c r="A8" s="2">
        <v>2028</v>
      </c>
      <c r="B8" s="5">
        <v>19.37</v>
      </c>
      <c r="C8" s="6">
        <v>26072955.999999996</v>
      </c>
      <c r="D8" s="6">
        <v>31361.793540643564</v>
      </c>
      <c r="E8" s="8">
        <f t="shared" si="0"/>
        <v>1.6103452663365641E-2</v>
      </c>
    </row>
    <row r="9" spans="1:7" x14ac:dyDescent="0.35">
      <c r="A9" s="2">
        <v>2029</v>
      </c>
      <c r="B9" s="5">
        <v>20.62</v>
      </c>
      <c r="C9" s="6">
        <v>25573069</v>
      </c>
      <c r="D9" s="6">
        <v>31200.652935599872</v>
      </c>
      <c r="E9" s="8">
        <f t="shared" si="0"/>
        <v>1.6900822039475107E-2</v>
      </c>
    </row>
    <row r="10" spans="1:7" x14ac:dyDescent="0.35">
      <c r="A10" s="2">
        <v>2030</v>
      </c>
      <c r="B10" s="7">
        <v>21.9</v>
      </c>
      <c r="C10" s="6">
        <v>25634384.000000004</v>
      </c>
      <c r="D10" s="6">
        <v>31054.090183555178</v>
      </c>
      <c r="E10" s="8">
        <f t="shared" si="0"/>
        <v>1.8077908780508665E-2</v>
      </c>
    </row>
    <row r="11" spans="1:7" x14ac:dyDescent="0.35">
      <c r="A11" s="2">
        <v>2031</v>
      </c>
      <c r="B11" s="7">
        <v>23.23</v>
      </c>
      <c r="C11" s="6">
        <v>25905057</v>
      </c>
      <c r="D11" s="6">
        <v>31018.751682981809</v>
      </c>
      <c r="E11" s="8">
        <f t="shared" si="0"/>
        <v>1.9400344677318489E-2</v>
      </c>
    </row>
    <row r="12" spans="1:7" x14ac:dyDescent="0.35">
      <c r="A12" s="2">
        <v>2032</v>
      </c>
      <c r="B12" s="7">
        <v>24.59</v>
      </c>
      <c r="C12" s="6">
        <v>25994265</v>
      </c>
      <c r="D12" s="6">
        <v>31024.814398199349</v>
      </c>
      <c r="E12" s="8">
        <f t="shared" si="0"/>
        <v>2.0602829984604148E-2</v>
      </c>
    </row>
    <row r="13" spans="1:7" x14ac:dyDescent="0.35">
      <c r="A13" s="2">
        <v>2033</v>
      </c>
      <c r="B13" s="7">
        <v>26</v>
      </c>
      <c r="C13" s="6">
        <v>25753257</v>
      </c>
      <c r="D13" s="6">
        <v>30978.723413532796</v>
      </c>
      <c r="E13" s="8">
        <f t="shared" si="0"/>
        <v>2.1614340689955529E-2</v>
      </c>
    </row>
    <row r="14" spans="1:7" x14ac:dyDescent="0.35">
      <c r="A14" s="2">
        <v>2034</v>
      </c>
      <c r="B14" s="7">
        <v>27.44</v>
      </c>
      <c r="C14" s="6">
        <v>22796310</v>
      </c>
      <c r="D14" s="6">
        <v>30969.792834569853</v>
      </c>
      <c r="E14" s="8">
        <f t="shared" si="0"/>
        <v>2.0198092694432068E-2</v>
      </c>
    </row>
    <row r="15" spans="1:7" x14ac:dyDescent="0.35">
      <c r="A15" s="2">
        <v>2035</v>
      </c>
      <c r="B15" s="7">
        <v>28.94</v>
      </c>
      <c r="C15" s="6">
        <v>21409836.000000004</v>
      </c>
      <c r="D15" s="6">
        <v>30970.060342350291</v>
      </c>
      <c r="E15" s="8">
        <f t="shared" si="0"/>
        <v>2.0006439993683886E-2</v>
      </c>
    </row>
    <row r="16" spans="1:7" x14ac:dyDescent="0.35">
      <c r="A16" s="2">
        <v>2036</v>
      </c>
      <c r="B16" s="7">
        <v>30.47</v>
      </c>
      <c r="C16" s="6">
        <v>21372634</v>
      </c>
      <c r="D16" s="6">
        <v>31009.217719232754</v>
      </c>
      <c r="E16" s="8">
        <f t="shared" si="0"/>
        <v>2.1000986347878527E-2</v>
      </c>
    </row>
    <row r="17" spans="1:5" x14ac:dyDescent="0.35">
      <c r="A17" s="2">
        <v>2037</v>
      </c>
      <c r="B17" s="7">
        <v>32.049999999999997</v>
      </c>
      <c r="C17" s="6">
        <v>19246798.000000004</v>
      </c>
      <c r="D17" s="6">
        <v>30996.415231448042</v>
      </c>
      <c r="E17" s="8">
        <f t="shared" si="0"/>
        <v>1.9901006980773454E-2</v>
      </c>
    </row>
    <row r="18" spans="1:5" x14ac:dyDescent="0.35">
      <c r="A18" s="2">
        <v>2038</v>
      </c>
      <c r="B18" s="7">
        <v>33.68</v>
      </c>
      <c r="C18" s="6">
        <v>17788962</v>
      </c>
      <c r="D18" s="6">
        <v>31019.132289856367</v>
      </c>
      <c r="E18" s="8">
        <f t="shared" si="0"/>
        <v>1.9314925851614598E-2</v>
      </c>
    </row>
    <row r="19" spans="1:5" x14ac:dyDescent="0.35">
      <c r="A19" s="2">
        <v>2039</v>
      </c>
      <c r="B19" s="7">
        <v>35.36</v>
      </c>
      <c r="C19" s="6">
        <v>15779800</v>
      </c>
      <c r="D19" s="6">
        <v>31041.096990142938</v>
      </c>
      <c r="E19" s="8">
        <f t="shared" si="0"/>
        <v>1.7975322462900841E-2</v>
      </c>
    </row>
    <row r="20" spans="1:5" x14ac:dyDescent="0.35">
      <c r="A20" s="2">
        <v>2040</v>
      </c>
      <c r="B20" s="7">
        <v>37.090000000000003</v>
      </c>
      <c r="C20" s="6">
        <v>14745550</v>
      </c>
      <c r="D20" s="6">
        <v>31073.225366506875</v>
      </c>
      <c r="E20" s="8">
        <f t="shared" si="0"/>
        <v>1.7600762169012057E-2</v>
      </c>
    </row>
    <row r="21" spans="1:5" x14ac:dyDescent="0.35">
      <c r="A21" s="2">
        <v>2041</v>
      </c>
      <c r="B21" s="7">
        <v>38.869999999999997</v>
      </c>
      <c r="C21" s="6">
        <v>14401678.000000002</v>
      </c>
      <c r="D21" s="6">
        <v>31048.841030713025</v>
      </c>
      <c r="E21" s="8">
        <f t="shared" si="0"/>
        <v>1.8029440239210905E-2</v>
      </c>
    </row>
    <row r="22" spans="1:5" x14ac:dyDescent="0.35">
      <c r="A22" s="2">
        <v>2042</v>
      </c>
      <c r="B22" s="7">
        <v>46.51</v>
      </c>
      <c r="C22" s="6">
        <v>14241961.000000004</v>
      </c>
      <c r="D22" s="6">
        <v>31057.392887806542</v>
      </c>
      <c r="E22" s="8">
        <f t="shared" si="0"/>
        <v>2.1328049282915273E-2</v>
      </c>
    </row>
    <row r="23" spans="1:5" x14ac:dyDescent="0.35">
      <c r="A23" s="2">
        <v>2043</v>
      </c>
      <c r="B23" s="7">
        <v>48.56</v>
      </c>
      <c r="C23" s="6">
        <v>14410577.999999998</v>
      </c>
      <c r="D23" s="6">
        <v>31069.956084286972</v>
      </c>
      <c r="E23" s="8">
        <f t="shared" si="0"/>
        <v>2.2522647466305848E-2</v>
      </c>
    </row>
    <row r="24" spans="1:5" x14ac:dyDescent="0.35">
      <c r="A24" s="2">
        <v>2044</v>
      </c>
      <c r="B24" s="7">
        <v>44.52</v>
      </c>
      <c r="C24" s="6">
        <v>14479064.000000002</v>
      </c>
      <c r="D24" s="6">
        <v>31116.301771601244</v>
      </c>
      <c r="E24" s="8">
        <f t="shared" si="0"/>
        <v>2.0716084257426475E-2</v>
      </c>
    </row>
    <row r="25" spans="1:5" x14ac:dyDescent="0.35">
      <c r="A25" s="2">
        <v>2045</v>
      </c>
      <c r="B25" s="7">
        <v>46.51</v>
      </c>
      <c r="C25" s="6">
        <v>13812494</v>
      </c>
      <c r="D25" s="6">
        <v>31097.881698931778</v>
      </c>
      <c r="E25" s="8">
        <f t="shared" si="0"/>
        <v>2.065796963791483E-2</v>
      </c>
    </row>
    <row r="26" spans="1:5" x14ac:dyDescent="0.35">
      <c r="A26" s="2">
        <v>2046</v>
      </c>
      <c r="B26" s="7">
        <v>48.56</v>
      </c>
      <c r="C26" s="6">
        <v>13447829</v>
      </c>
      <c r="D26" s="6">
        <v>31113.15744419194</v>
      </c>
      <c r="E26" s="8">
        <f t="shared" si="0"/>
        <v>2.0988759415091252E-2</v>
      </c>
    </row>
    <row r="27" spans="1:5" x14ac:dyDescent="0.35">
      <c r="A27" s="2"/>
      <c r="B27" s="4"/>
      <c r="C27" s="3"/>
      <c r="D27" s="3"/>
      <c r="E27" s="8"/>
    </row>
    <row r="28" spans="1:5" x14ac:dyDescent="0.35">
      <c r="A28" s="2"/>
      <c r="B28" s="4"/>
      <c r="C28" s="3"/>
      <c r="D28" s="3" t="s">
        <v>7</v>
      </c>
      <c r="E28" s="8">
        <f>NPV($E$31,E2:E26)</f>
        <v>0.15948140311164904</v>
      </c>
    </row>
    <row r="29" spans="1:5" x14ac:dyDescent="0.35">
      <c r="A29" s="2"/>
      <c r="B29" s="4"/>
      <c r="C29" s="3"/>
      <c r="D29" s="3"/>
      <c r="E29" s="5"/>
    </row>
    <row r="30" spans="1:5" x14ac:dyDescent="0.35">
      <c r="A30" s="2"/>
      <c r="B30" s="4"/>
      <c r="C30" s="3"/>
      <c r="D30" s="2" t="s">
        <v>2</v>
      </c>
      <c r="E30" s="12">
        <v>25</v>
      </c>
    </row>
    <row r="31" spans="1:5" x14ac:dyDescent="0.35">
      <c r="A31" s="2"/>
      <c r="B31" s="4"/>
      <c r="C31" s="2"/>
      <c r="D31" s="2" t="s">
        <v>3</v>
      </c>
      <c r="E31" s="13">
        <f>G1</f>
        <v>6.7500000000000004E-2</v>
      </c>
    </row>
    <row r="32" spans="1:5" x14ac:dyDescent="0.35">
      <c r="A32" s="2"/>
      <c r="B32" s="4"/>
      <c r="C32" s="2"/>
      <c r="D32" s="2" t="s">
        <v>4</v>
      </c>
      <c r="E32" s="5">
        <f>E31*(1+E31)^E30/((1+E31)^E30-1)</f>
        <v>8.3886911707086939E-2</v>
      </c>
    </row>
    <row r="33" spans="1:5" x14ac:dyDescent="0.35">
      <c r="A33" s="2"/>
      <c r="B33" s="4"/>
      <c r="C33" s="2"/>
      <c r="D33" s="2" t="s">
        <v>5</v>
      </c>
      <c r="E33" s="14">
        <f>E32*E28</f>
        <v>1.3378402381749244E-2</v>
      </c>
    </row>
  </sheetData>
  <pageMargins left="1" right="1" top="1.5" bottom="1" header="0.5" footer="0.5"/>
  <pageSetup scale="96" orientation="portrait" r:id="rId1"/>
  <headerFooter scaleWithDoc="0">
    <oddHeader xml:space="preserve">&amp;R&amp;"Times New Roman,Bold"&amp;12 Case Nos. 2020-00349 and 2020-00350
Attachment to Response to PSC-8 Question No. 21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021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86A40FA2-7D5A-4082-977F-980E2A2D33D9}"/>
</file>

<file path=customXml/itemProps2.xml><?xml version="1.0" encoding="utf-8"?>
<ds:datastoreItem xmlns:ds="http://schemas.openxmlformats.org/officeDocument/2006/customXml" ds:itemID="{079B7F4A-56A7-4166-9FDA-8C2233F44261}"/>
</file>

<file path=customXml/itemProps3.xml><?xml version="1.0" encoding="utf-8"?>
<ds:datastoreItem xmlns:ds="http://schemas.openxmlformats.org/officeDocument/2006/customXml" ds:itemID="{59A0D2F3-1EA9-496D-A972-71ADB2414853}"/>
</file>

<file path=customXml/itemProps4.xml><?xml version="1.0" encoding="utf-8"?>
<ds:datastoreItem xmlns:ds="http://schemas.openxmlformats.org/officeDocument/2006/customXml" ds:itemID="{49D5808A-9BAC-4BFE-AB5C-B8817BD54049}"/>
</file>

<file path=customXml/itemProps5.xml><?xml version="1.0" encoding="utf-8"?>
<ds:datastoreItem xmlns:ds="http://schemas.openxmlformats.org/officeDocument/2006/customXml" ds:itemID="{654BD3DD-5D38-4057-ADD7-31ECE6A05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2021-08-09T22:29:31Z</dcterms:created>
  <dcterms:modified xsi:type="dcterms:W3CDTF">2021-08-09T22:30:01Z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2021-08-09T22:29:58Z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ff9fc310-2baf-478b-9fad-3add7e1129e5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