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gulatory\KPSC Rate Cases\RateCase2020\02_Data Requests\08-PSC7\PSC 7-17\"/>
    </mc:Choice>
  </mc:AlternateContent>
  <xr:revisionPtr revIDLastSave="0" documentId="13_ncr:1_{2B5EE601-541F-4884-BCA9-7B3B33B60BA7}" xr6:coauthVersionLast="46" xr6:coauthVersionMax="46" xr10:uidLastSave="{00000000-0000-0000-0000-000000000000}"/>
  <bookViews>
    <workbookView xWindow="-110" yWindow="-110" windowWidth="19420" windowHeight="10420" xr2:uid="{F094D3A6-9583-4CE0-A2D3-64C4D656E8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J6" i="1"/>
  <c r="O6" i="1" s="1"/>
  <c r="H7" i="1"/>
  <c r="I7" i="1"/>
  <c r="H8" i="1"/>
  <c r="I8" i="1"/>
  <c r="H9" i="1"/>
  <c r="I9" i="1"/>
  <c r="H10" i="1"/>
  <c r="I10" i="1"/>
  <c r="H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I25" i="1"/>
  <c r="H25" i="1"/>
  <c r="I5" i="1"/>
  <c r="H5" i="1"/>
  <c r="J8" i="1" l="1"/>
  <c r="O8" i="1" s="1"/>
  <c r="J12" i="1"/>
  <c r="O12" i="1" s="1"/>
  <c r="J20" i="1"/>
  <c r="O20" i="1" s="1"/>
  <c r="J16" i="1"/>
  <c r="O16" i="1" s="1"/>
  <c r="J21" i="1"/>
  <c r="O21" i="1" s="1"/>
  <c r="J17" i="1"/>
  <c r="O17" i="1" s="1"/>
  <c r="J13" i="1"/>
  <c r="O13" i="1" s="1"/>
  <c r="J9" i="1"/>
  <c r="O9" i="1" s="1"/>
  <c r="J22" i="1"/>
  <c r="O22" i="1" s="1"/>
  <c r="J18" i="1"/>
  <c r="O18" i="1" s="1"/>
  <c r="J14" i="1"/>
  <c r="O14" i="1" s="1"/>
  <c r="J10" i="1"/>
  <c r="O10" i="1" s="1"/>
  <c r="J24" i="1"/>
  <c r="O24" i="1" s="1"/>
  <c r="J23" i="1"/>
  <c r="O23" i="1" s="1"/>
  <c r="J19" i="1"/>
  <c r="O19" i="1" s="1"/>
  <c r="J15" i="1"/>
  <c r="O15" i="1" s="1"/>
  <c r="J11" i="1"/>
  <c r="O11" i="1" s="1"/>
  <c r="J7" i="1"/>
  <c r="O7" i="1" s="1"/>
  <c r="J25" i="1"/>
  <c r="O25" i="1" s="1"/>
</calcChain>
</file>

<file path=xl/sharedStrings.xml><?xml version="1.0" encoding="utf-8"?>
<sst xmlns="http://schemas.openxmlformats.org/spreadsheetml/2006/main" count="14" uniqueCount="13">
  <si>
    <t>Contract Term</t>
  </si>
  <si>
    <t>End of Contract</t>
  </si>
  <si>
    <t>Avoided Capacity Cost:  2028 Capacity Need ($/MWh)</t>
  </si>
  <si>
    <t>Year</t>
  </si>
  <si>
    <t>Solar:  Single-Axis Tracking</t>
  </si>
  <si>
    <t>Solar:  Fixed Tilt</t>
  </si>
  <si>
    <t>Wind</t>
  </si>
  <si>
    <t>Other</t>
  </si>
  <si>
    <t>WACC</t>
  </si>
  <si>
    <t>Avg</t>
  </si>
  <si>
    <t>Number of Years of Term Satisfying Capacity Need</t>
  </si>
  <si>
    <t>Levelized Avoided Cost per kWh</t>
  </si>
  <si>
    <t>Levelized Avoided Costs per kWh for Fixed Tilt Solar Based on Term Shown With Contract Beginning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</si>
</sst>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2" fontId="2" fillId="0" borderId="0" xfId="0" applyNumberFormat="1" applyFont="1" applyAlignment="1">
      <alignment horizontal="right"/>
    </xf>
    <xf numFmtId="0" fontId="2" fillId="0" borderId="0" xfId="0" applyFont="1"/>
    <xf numFmtId="1" fontId="2" fillId="0" borderId="0" xfId="0" applyNumberFormat="1" applyFont="1" applyAlignment="1">
      <alignment horizontal="right"/>
    </xf>
    <xf numFmtId="10" fontId="2" fillId="0" borderId="0" xfId="0" applyNumberFormat="1" applyFont="1"/>
    <xf numFmtId="2" fontId="2" fillId="0" borderId="0" xfId="0" applyNumberFormat="1" applyFont="1"/>
    <xf numFmtId="2" fontId="0" fillId="0" borderId="0" xfId="0" applyNumberFormat="1"/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00B77-4C5A-4435-9028-617245D3A482}">
  <dimension ref="A1:O29"/>
  <sheetViews>
    <sheetView tabSelected="1" topLeftCell="G1" workbookViewId="0">
      <selection activeCell="O10" sqref="O10:O11"/>
    </sheetView>
  </sheetViews>
  <sheetFormatPr defaultRowHeight="14.5" x14ac:dyDescent="0.35"/>
  <cols>
    <col min="1" max="5" width="9.81640625" customWidth="1"/>
    <col min="12" max="15" width="28.7265625" customWidth="1"/>
  </cols>
  <sheetData>
    <row r="1" spans="1:15" x14ac:dyDescent="0.35">
      <c r="A1" s="7" t="s">
        <v>8</v>
      </c>
      <c r="B1" s="12">
        <v>6.7500000000000004E-2</v>
      </c>
    </row>
    <row r="2" spans="1:15" x14ac:dyDescent="0.35">
      <c r="A2" s="7"/>
    </row>
    <row r="3" spans="1:15" ht="15" thickBot="1" x14ac:dyDescent="0.4"/>
    <row r="4" spans="1:15" ht="15" thickBot="1" x14ac:dyDescent="0.4">
      <c r="B4" t="s">
        <v>2</v>
      </c>
      <c r="H4" s="10">
        <v>2022</v>
      </c>
      <c r="I4" s="10">
        <v>2023</v>
      </c>
      <c r="L4" s="15" t="s">
        <v>12</v>
      </c>
      <c r="M4" s="6"/>
      <c r="N4" s="6"/>
      <c r="O4" s="4"/>
    </row>
    <row r="5" spans="1:15" ht="44" thickBot="1" x14ac:dyDescent="0.4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G5" s="8" t="s">
        <v>0</v>
      </c>
      <c r="H5" s="8" t="str">
        <f>"Contract Beginning "&amp;H4</f>
        <v>Contract Beginning 2022</v>
      </c>
      <c r="I5" s="8" t="str">
        <f>"Contract Beginning "&amp;I4</f>
        <v>Contract Beginning 2023</v>
      </c>
      <c r="J5" s="7" t="s">
        <v>9</v>
      </c>
      <c r="L5" s="3" t="s">
        <v>0</v>
      </c>
      <c r="M5" s="16" t="s">
        <v>1</v>
      </c>
      <c r="N5" s="17" t="s">
        <v>10</v>
      </c>
      <c r="O5" s="18" t="s">
        <v>11</v>
      </c>
    </row>
    <row r="6" spans="1:15" x14ac:dyDescent="0.35">
      <c r="A6">
        <v>2022</v>
      </c>
      <c r="B6" s="9">
        <v>0</v>
      </c>
      <c r="C6" s="9">
        <v>0</v>
      </c>
      <c r="D6" s="9">
        <v>0</v>
      </c>
      <c r="E6" s="9">
        <v>0</v>
      </c>
      <c r="G6" s="11">
        <v>1</v>
      </c>
      <c r="H6" s="13">
        <v>0</v>
      </c>
      <c r="I6" s="13">
        <v>0</v>
      </c>
      <c r="J6" s="14">
        <f>AVERAGE(H6:I6)</f>
        <v>0</v>
      </c>
      <c r="L6" s="1">
        <v>1</v>
      </c>
      <c r="M6" s="1">
        <v>2022</v>
      </c>
      <c r="N6" s="5">
        <v>0</v>
      </c>
      <c r="O6" s="5" t="str">
        <f>TEXT(J6/1000,"$0.00000")&amp;"/kWh"</f>
        <v>$0.00000/kWh</v>
      </c>
    </row>
    <row r="7" spans="1:15" x14ac:dyDescent="0.35">
      <c r="A7">
        <v>2023</v>
      </c>
      <c r="B7" s="9">
        <v>0</v>
      </c>
      <c r="C7" s="9">
        <v>0</v>
      </c>
      <c r="D7" s="9">
        <v>0</v>
      </c>
      <c r="E7" s="9">
        <v>0</v>
      </c>
      <c r="G7" s="11">
        <v>2</v>
      </c>
      <c r="H7" s="14">
        <f t="shared" ref="H7:I25" ca="1" si="0">(OFFSET($C$5,H$4-$A$6+1,0)+NPV($B$1,OFFSET($C$5,H$4-$A$6+1+1,0,$G7-1,1)))/(1+PV($B$1,$G7-1,-1))</f>
        <v>0</v>
      </c>
      <c r="I7" s="14">
        <f t="shared" ca="1" si="0"/>
        <v>0</v>
      </c>
      <c r="J7" s="14">
        <f t="shared" ref="J7:J25" ca="1" si="1">AVERAGE(H7:I7)</f>
        <v>0</v>
      </c>
      <c r="L7" s="5">
        <v>2</v>
      </c>
      <c r="M7" s="5">
        <v>2023</v>
      </c>
      <c r="N7" s="5">
        <v>0</v>
      </c>
      <c r="O7" s="5" t="str">
        <f ca="1">TEXT(J7/1000,"$0.00000")&amp;"/kWh"</f>
        <v>$0.00000/kWh</v>
      </c>
    </row>
    <row r="8" spans="1:15" x14ac:dyDescent="0.35">
      <c r="A8">
        <v>2024</v>
      </c>
      <c r="B8" s="9">
        <v>0</v>
      </c>
      <c r="C8" s="9">
        <v>0</v>
      </c>
      <c r="D8" s="9">
        <v>0</v>
      </c>
      <c r="E8" s="9">
        <v>0</v>
      </c>
      <c r="G8" s="11">
        <v>3</v>
      </c>
      <c r="H8" s="14">
        <f t="shared" ca="1" si="0"/>
        <v>0</v>
      </c>
      <c r="I8" s="14">
        <f t="shared" ca="1" si="0"/>
        <v>0</v>
      </c>
      <c r="J8" s="14">
        <f t="shared" ca="1" si="1"/>
        <v>0</v>
      </c>
      <c r="L8" s="5">
        <v>3</v>
      </c>
      <c r="M8" s="5">
        <v>2024</v>
      </c>
      <c r="N8" s="5">
        <v>0</v>
      </c>
      <c r="O8" s="5" t="str">
        <f ca="1">TEXT(J8/1000,"$0.00000")&amp;"/kWh"</f>
        <v>$0.00000/kWh</v>
      </c>
    </row>
    <row r="9" spans="1:15" x14ac:dyDescent="0.35">
      <c r="A9">
        <v>2025</v>
      </c>
      <c r="B9" s="9">
        <v>0</v>
      </c>
      <c r="C9" s="9">
        <v>0</v>
      </c>
      <c r="D9" s="9">
        <v>0</v>
      </c>
      <c r="E9" s="9">
        <v>0</v>
      </c>
      <c r="G9" s="11">
        <v>4</v>
      </c>
      <c r="H9" s="14">
        <f t="shared" ca="1" si="0"/>
        <v>0</v>
      </c>
      <c r="I9" s="14">
        <f t="shared" ca="1" si="0"/>
        <v>0</v>
      </c>
      <c r="J9" s="14">
        <f t="shared" ca="1" si="1"/>
        <v>0</v>
      </c>
      <c r="L9" s="5">
        <v>4</v>
      </c>
      <c r="M9" s="5">
        <v>2025</v>
      </c>
      <c r="N9" s="5">
        <v>0</v>
      </c>
      <c r="O9" s="5" t="str">
        <f ca="1">TEXT(J9/1000,"$0.00000")&amp;"/kWh"</f>
        <v>$0.00000/kWh</v>
      </c>
    </row>
    <row r="10" spans="1:15" x14ac:dyDescent="0.35">
      <c r="A10">
        <v>2026</v>
      </c>
      <c r="B10" s="9">
        <v>0</v>
      </c>
      <c r="C10" s="9">
        <v>0</v>
      </c>
      <c r="D10" s="9">
        <v>0</v>
      </c>
      <c r="E10" s="9">
        <v>0</v>
      </c>
      <c r="G10" s="11">
        <v>5</v>
      </c>
      <c r="H10" s="14">
        <f t="shared" ca="1" si="0"/>
        <v>0</v>
      </c>
      <c r="I10" s="14">
        <f t="shared" ca="1" si="0"/>
        <v>0</v>
      </c>
      <c r="J10" s="14">
        <f t="shared" ca="1" si="1"/>
        <v>0</v>
      </c>
      <c r="L10" s="5">
        <v>5</v>
      </c>
      <c r="M10" s="5">
        <v>2026</v>
      </c>
      <c r="N10" s="5">
        <v>0</v>
      </c>
      <c r="O10" s="5" t="str">
        <f ca="1">TEXT(J10/1000,"$0.00000")&amp;"/kWh"</f>
        <v>$0.00000/kWh</v>
      </c>
    </row>
    <row r="11" spans="1:15" x14ac:dyDescent="0.35">
      <c r="A11">
        <v>2027</v>
      </c>
      <c r="B11" s="9">
        <v>0</v>
      </c>
      <c r="C11" s="9">
        <v>0</v>
      </c>
      <c r="D11" s="9">
        <v>0</v>
      </c>
      <c r="E11" s="9">
        <v>0</v>
      </c>
      <c r="G11" s="11">
        <v>6</v>
      </c>
      <c r="H11" s="14">
        <f t="shared" ca="1" si="0"/>
        <v>0</v>
      </c>
      <c r="I11" s="19">
        <f ca="1">(OFFSET($C$5,I$4-$A$6+1,0)+NPV($B$1,OFFSET($C$5,I$4-$A$6+1+1,0,$G11-1,1)))/(1+PV($B$1,$G11-1,-1))*0</f>
        <v>0</v>
      </c>
      <c r="J11" s="14">
        <f t="shared" ca="1" si="1"/>
        <v>0</v>
      </c>
      <c r="L11" s="5">
        <v>6</v>
      </c>
      <c r="M11" s="5">
        <v>2027</v>
      </c>
      <c r="N11" s="5">
        <v>0</v>
      </c>
      <c r="O11" s="5" t="str">
        <f ca="1">TEXT(J11/1000,"$0.00000")&amp;"/kWh"</f>
        <v>$0.00000/kWh</v>
      </c>
    </row>
    <row r="12" spans="1:15" x14ac:dyDescent="0.35">
      <c r="A12">
        <v>2028</v>
      </c>
      <c r="B12" s="9">
        <v>5.0106791025920145</v>
      </c>
      <c r="C12" s="9">
        <v>4.8747679774008787</v>
      </c>
      <c r="D12" s="9">
        <v>7.1997927643540081</v>
      </c>
      <c r="E12" s="9">
        <v>13.506146475927075</v>
      </c>
      <c r="G12" s="11">
        <v>7</v>
      </c>
      <c r="H12" s="14">
        <f t="shared" ca="1" si="0"/>
        <v>0.56761370763223595</v>
      </c>
      <c r="I12" s="14">
        <f t="shared" ca="1" si="0"/>
        <v>1.1210631954843817</v>
      </c>
      <c r="J12" s="14">
        <f t="shared" ca="1" si="1"/>
        <v>0.84433845155830878</v>
      </c>
      <c r="L12" s="5">
        <v>7</v>
      </c>
      <c r="M12" s="5">
        <v>2028</v>
      </c>
      <c r="N12" s="5">
        <v>1</v>
      </c>
      <c r="O12" s="5" t="str">
        <f t="shared" ref="O12:O25" ca="1" si="2">TEXT(J12/1000,"$0.00000")&amp;"/kWh"</f>
        <v>$0.00084/kWh</v>
      </c>
    </row>
    <row r="13" spans="1:15" x14ac:dyDescent="0.35">
      <c r="A13">
        <v>2029</v>
      </c>
      <c r="B13" s="9">
        <v>4.5775078392083692</v>
      </c>
      <c r="C13" s="9">
        <v>4.4240762877177779</v>
      </c>
      <c r="D13" s="9">
        <v>6.8140682228513079</v>
      </c>
      <c r="E13" s="9">
        <v>13.74542835497706</v>
      </c>
      <c r="G13" s="11">
        <v>8</v>
      </c>
      <c r="H13" s="14">
        <f t="shared" ca="1" si="0"/>
        <v>0.94689260097924188</v>
      </c>
      <c r="I13" s="14">
        <f t="shared" ca="1" si="0"/>
        <v>1.3926478469186909</v>
      </c>
      <c r="J13" s="14">
        <f t="shared" ca="1" si="1"/>
        <v>1.1697702239489665</v>
      </c>
      <c r="L13" s="5">
        <v>8</v>
      </c>
      <c r="M13" s="5">
        <v>2029</v>
      </c>
      <c r="N13" s="5">
        <v>2</v>
      </c>
      <c r="O13" s="5" t="str">
        <f t="shared" ca="1" si="2"/>
        <v>$0.00117/kWh</v>
      </c>
    </row>
    <row r="14" spans="1:15" x14ac:dyDescent="0.35">
      <c r="A14">
        <v>2030</v>
      </c>
      <c r="B14" s="9">
        <v>4.0034095341445344</v>
      </c>
      <c r="C14" s="9">
        <v>3.882503560223455</v>
      </c>
      <c r="D14" s="9">
        <v>6.1831320971682153</v>
      </c>
      <c r="E14" s="9">
        <v>13.988984585421296</v>
      </c>
      <c r="G14" s="11">
        <v>9</v>
      </c>
      <c r="H14" s="14">
        <f t="shared" ca="1" si="0"/>
        <v>1.194535444782368</v>
      </c>
      <c r="I14" s="14">
        <f t="shared" ca="1" si="0"/>
        <v>1.5573005329900114</v>
      </c>
      <c r="J14" s="14">
        <f t="shared" ca="1" si="1"/>
        <v>1.3759179888861897</v>
      </c>
      <c r="L14" s="5">
        <v>9</v>
      </c>
      <c r="M14" s="5">
        <v>2030</v>
      </c>
      <c r="N14" s="5">
        <v>3</v>
      </c>
      <c r="O14" s="5" t="str">
        <f t="shared" ca="1" si="2"/>
        <v>$0.00138/kWh</v>
      </c>
    </row>
    <row r="15" spans="1:15" x14ac:dyDescent="0.35">
      <c r="A15">
        <v>2031</v>
      </c>
      <c r="B15" s="9">
        <v>3.4823460398916311</v>
      </c>
      <c r="C15" s="9">
        <v>3.3444758193200599</v>
      </c>
      <c r="D15" s="9">
        <v>5.5714703278375524</v>
      </c>
      <c r="E15" s="9">
        <v>14.236892178131352</v>
      </c>
      <c r="G15" s="11">
        <v>10</v>
      </c>
      <c r="H15" s="14">
        <f t="shared" ca="1" si="0"/>
        <v>1.351989801176622</v>
      </c>
      <c r="I15" s="14">
        <f t="shared" ca="1" si="0"/>
        <v>1.6461615375607155</v>
      </c>
      <c r="J15" s="14">
        <f t="shared" ca="1" si="1"/>
        <v>1.4990756693686689</v>
      </c>
      <c r="L15" s="5">
        <v>10</v>
      </c>
      <c r="M15" s="5">
        <v>2031</v>
      </c>
      <c r="N15" s="5">
        <v>4</v>
      </c>
      <c r="O15" s="5" t="str">
        <f t="shared" ca="1" si="2"/>
        <v>$0.00150/kWh</v>
      </c>
    </row>
    <row r="16" spans="1:15" x14ac:dyDescent="0.35">
      <c r="A16">
        <v>2032</v>
      </c>
      <c r="B16" s="9">
        <v>2.9323293339739038</v>
      </c>
      <c r="C16" s="9">
        <v>2.7706417565898853</v>
      </c>
      <c r="D16" s="9">
        <v>5.0990201770192058</v>
      </c>
      <c r="E16" s="9">
        <v>14.489229543677615</v>
      </c>
      <c r="G16" s="11">
        <v>11</v>
      </c>
      <c r="H16" s="14">
        <f t="shared" ca="1" si="0"/>
        <v>1.4430689041650964</v>
      </c>
      <c r="I16" s="14">
        <f t="shared" ca="1" si="0"/>
        <v>1.6795652110554264</v>
      </c>
      <c r="J16" s="14">
        <f t="shared" ca="1" si="1"/>
        <v>1.5613170576102613</v>
      </c>
      <c r="L16" s="5">
        <v>11</v>
      </c>
      <c r="M16" s="5">
        <v>2032</v>
      </c>
      <c r="N16" s="5">
        <v>5</v>
      </c>
      <c r="O16" s="5" t="str">
        <f t="shared" ca="1" si="2"/>
        <v>$0.00156/kWh</v>
      </c>
    </row>
    <row r="17" spans="1:15" x14ac:dyDescent="0.35">
      <c r="A17">
        <v>2033</v>
      </c>
      <c r="B17" s="9">
        <v>2.3299475479189589</v>
      </c>
      <c r="C17" s="9">
        <v>2.1664585669161163</v>
      </c>
      <c r="D17" s="9">
        <v>4.443977511137728</v>
      </c>
      <c r="E17" s="9">
        <v>14.746076517993727</v>
      </c>
      <c r="G17" s="11">
        <v>12</v>
      </c>
      <c r="H17" s="14">
        <f t="shared" ca="1" si="0"/>
        <v>1.4841066427439433</v>
      </c>
      <c r="I17" s="14">
        <f t="shared" ca="1" si="0"/>
        <v>1.7163368509096097</v>
      </c>
      <c r="J17" s="14">
        <f t="shared" ca="1" si="1"/>
        <v>1.6002217468267765</v>
      </c>
      <c r="L17" s="5">
        <v>12</v>
      </c>
      <c r="M17" s="5">
        <v>2033</v>
      </c>
      <c r="N17" s="5">
        <v>6</v>
      </c>
      <c r="O17" s="5" t="str">
        <f t="shared" ca="1" si="2"/>
        <v>$0.00160/kWh</v>
      </c>
    </row>
    <row r="18" spans="1:15" x14ac:dyDescent="0.35">
      <c r="A18">
        <v>2034</v>
      </c>
      <c r="B18" s="9">
        <v>2.5724013611472785</v>
      </c>
      <c r="C18" s="9">
        <v>2.3277545381016012</v>
      </c>
      <c r="D18" s="9">
        <v>4.6407347273608366</v>
      </c>
      <c r="E18" s="9">
        <v>15.007514388515718</v>
      </c>
      <c r="G18" s="11">
        <v>13</v>
      </c>
      <c r="H18" s="14">
        <f t="shared" ca="1" si="0"/>
        <v>1.5266779771284718</v>
      </c>
      <c r="I18" s="14">
        <f t="shared" ca="1" si="0"/>
        <v>1.7191046915256523</v>
      </c>
      <c r="J18" s="14">
        <f t="shared" ca="1" si="1"/>
        <v>1.6228913343270621</v>
      </c>
      <c r="L18" s="5">
        <v>13</v>
      </c>
      <c r="M18" s="5">
        <v>2034</v>
      </c>
      <c r="N18" s="5">
        <v>7</v>
      </c>
      <c r="O18" s="5" t="str">
        <f t="shared" ca="1" si="2"/>
        <v>$0.00162/kWh</v>
      </c>
    </row>
    <row r="19" spans="1:15" x14ac:dyDescent="0.35">
      <c r="A19">
        <v>2035</v>
      </c>
      <c r="B19" s="9">
        <v>2.06174812845628</v>
      </c>
      <c r="C19" s="9">
        <v>1.7711879131130566</v>
      </c>
      <c r="D19" s="9">
        <v>4.2066837250397562</v>
      </c>
      <c r="E19" s="9">
        <v>15.273625920804617</v>
      </c>
      <c r="G19" s="11">
        <v>14</v>
      </c>
      <c r="H19" s="14">
        <f t="shared" ca="1" si="0"/>
        <v>1.537714337827659</v>
      </c>
      <c r="I19" s="14">
        <f t="shared" ca="1" si="0"/>
        <v>1.7022627339043206</v>
      </c>
      <c r="J19" s="14">
        <f t="shared" ca="1" si="1"/>
        <v>1.6199885358659898</v>
      </c>
      <c r="L19" s="5">
        <v>14</v>
      </c>
      <c r="M19" s="5">
        <v>2035</v>
      </c>
      <c r="N19" s="5">
        <v>8</v>
      </c>
      <c r="O19" s="5" t="str">
        <f t="shared" ca="1" si="2"/>
        <v>$0.00162/kWh</v>
      </c>
    </row>
    <row r="20" spans="1:15" x14ac:dyDescent="0.35">
      <c r="A20">
        <v>2036</v>
      </c>
      <c r="B20" s="9">
        <v>1.5773089451302411</v>
      </c>
      <c r="C20" s="9">
        <v>1.345972089928992</v>
      </c>
      <c r="D20" s="9">
        <v>3.7527878339843177</v>
      </c>
      <c r="E20" s="9">
        <v>15.54449538566166</v>
      </c>
      <c r="G20" s="11">
        <v>15</v>
      </c>
      <c r="H20" s="14">
        <f t="shared" ca="1" si="0"/>
        <v>1.5299358742029479</v>
      </c>
      <c r="I20" s="14">
        <f t="shared" ca="1" si="0"/>
        <v>1.6953603244050315</v>
      </c>
      <c r="J20" s="14">
        <f t="shared" ca="1" si="1"/>
        <v>1.6126480993039896</v>
      </c>
      <c r="L20" s="5">
        <v>15</v>
      </c>
      <c r="M20" s="5">
        <v>2036</v>
      </c>
      <c r="N20" s="5">
        <v>9</v>
      </c>
      <c r="O20" s="5" t="str">
        <f t="shared" ca="1" si="2"/>
        <v>$0.00161/kWh</v>
      </c>
    </row>
    <row r="21" spans="1:15" x14ac:dyDescent="0.35">
      <c r="A21">
        <v>2037</v>
      </c>
      <c r="B21" s="9">
        <v>1.8057922073276274</v>
      </c>
      <c r="C21" s="9">
        <v>1.53211557153843</v>
      </c>
      <c r="D21" s="9">
        <v>3.9488898028886759</v>
      </c>
      <c r="E21" s="9">
        <v>15.820208586745172</v>
      </c>
      <c r="G21" s="11">
        <v>16</v>
      </c>
      <c r="H21" s="14">
        <f t="shared" ca="1" si="0"/>
        <v>1.5300156747867621</v>
      </c>
      <c r="I21" s="14">
        <f t="shared" ca="1" si="0"/>
        <v>1.682756490234468</v>
      </c>
      <c r="J21" s="14">
        <f t="shared" ca="1" si="1"/>
        <v>1.6063860825106151</v>
      </c>
      <c r="L21" s="5">
        <v>16</v>
      </c>
      <c r="M21" s="5">
        <v>2037</v>
      </c>
      <c r="N21" s="5">
        <v>10</v>
      </c>
      <c r="O21" s="5" t="str">
        <f t="shared" ca="1" si="2"/>
        <v>$0.00161/kWh</v>
      </c>
    </row>
    <row r="22" spans="1:15" x14ac:dyDescent="0.35">
      <c r="A22">
        <v>2038</v>
      </c>
      <c r="B22" s="9">
        <v>1.7500524014454832</v>
      </c>
      <c r="C22" s="9">
        <v>1.3510953773907346</v>
      </c>
      <c r="D22" s="9">
        <v>4.0285688623480738</v>
      </c>
      <c r="E22" s="9">
        <v>16.100852888698579</v>
      </c>
      <c r="G22" s="11">
        <v>17</v>
      </c>
      <c r="H22" s="14">
        <f t="shared" ca="1" si="0"/>
        <v>1.5240829144193928</v>
      </c>
      <c r="I22" s="14">
        <f t="shared" ca="1" si="0"/>
        <v>1.7406716068998338</v>
      </c>
      <c r="J22" s="14">
        <f t="shared" ca="1" si="1"/>
        <v>1.6323772606596134</v>
      </c>
      <c r="L22" s="5">
        <v>17</v>
      </c>
      <c r="M22" s="5">
        <v>2038</v>
      </c>
      <c r="N22" s="5">
        <v>11</v>
      </c>
      <c r="O22" s="5" t="str">
        <f t="shared" ca="1" si="2"/>
        <v>$0.00163/kWh</v>
      </c>
    </row>
    <row r="23" spans="1:15" x14ac:dyDescent="0.35">
      <c r="A23">
        <v>2039</v>
      </c>
      <c r="B23" s="9">
        <v>3.7860384464783792</v>
      </c>
      <c r="C23" s="9">
        <v>3.4293616547522241</v>
      </c>
      <c r="D23" s="9">
        <v>4.7108318415367876</v>
      </c>
      <c r="E23" s="9">
        <v>16.386517245799066</v>
      </c>
      <c r="G23" s="11">
        <v>18</v>
      </c>
      <c r="H23" s="14">
        <f t="shared" ca="1" si="0"/>
        <v>1.5814817464498871</v>
      </c>
      <c r="I23" s="14">
        <f t="shared" ca="1" si="0"/>
        <v>1.8019274407045394</v>
      </c>
      <c r="J23" s="14">
        <f t="shared" ca="1" si="1"/>
        <v>1.6917045935772133</v>
      </c>
      <c r="L23" s="5">
        <v>18</v>
      </c>
      <c r="M23" s="5">
        <v>2039</v>
      </c>
      <c r="N23" s="5">
        <v>12</v>
      </c>
      <c r="O23" s="5" t="str">
        <f t="shared" ca="1" si="2"/>
        <v>$0.00169/kWh</v>
      </c>
    </row>
    <row r="24" spans="1:15" x14ac:dyDescent="0.35">
      <c r="A24">
        <v>2040</v>
      </c>
      <c r="B24" s="9">
        <v>4.1664502315130854</v>
      </c>
      <c r="C24" s="9">
        <v>3.7739784485349226</v>
      </c>
      <c r="D24" s="9">
        <v>6.2228018700230301</v>
      </c>
      <c r="E24" s="9">
        <v>16.677292231136533</v>
      </c>
      <c r="G24" s="11">
        <v>19</v>
      </c>
      <c r="H24" s="14">
        <f t="shared" ca="1" si="0"/>
        <v>1.6416585357860849</v>
      </c>
      <c r="I24" s="14">
        <f t="shared" ca="1" si="0"/>
        <v>1.8642512427462599</v>
      </c>
      <c r="J24" s="14">
        <f t="shared" ca="1" si="1"/>
        <v>1.7529548892661724</v>
      </c>
      <c r="L24" s="5">
        <v>19</v>
      </c>
      <c r="M24" s="5">
        <v>2040</v>
      </c>
      <c r="N24" s="5">
        <v>13</v>
      </c>
      <c r="O24" s="5" t="str">
        <f t="shared" ca="1" si="2"/>
        <v>$0.00175/kWh</v>
      </c>
    </row>
    <row r="25" spans="1:15" ht="15" thickBot="1" x14ac:dyDescent="0.4">
      <c r="A25">
        <v>2041</v>
      </c>
      <c r="B25" s="9">
        <v>4.3729458561324961</v>
      </c>
      <c r="C25" s="9">
        <v>4.072648958837739</v>
      </c>
      <c r="D25" s="9">
        <v>6.1408051989721315</v>
      </c>
      <c r="E25" s="9">
        <v>16.973270066332844</v>
      </c>
      <c r="G25" s="11">
        <v>20</v>
      </c>
      <c r="H25" s="14">
        <f t="shared" ca="1" si="0"/>
        <v>1.7025954326651402</v>
      </c>
      <c r="I25" s="14">
        <f t="shared" ca="1" si="0"/>
        <v>1.9117480751092957</v>
      </c>
      <c r="J25" s="14">
        <f t="shared" ca="1" si="1"/>
        <v>1.8071717538872178</v>
      </c>
      <c r="L25" s="2">
        <v>20</v>
      </c>
      <c r="M25" s="2">
        <v>2041</v>
      </c>
      <c r="N25" s="2">
        <v>14</v>
      </c>
      <c r="O25" s="2" t="str">
        <f t="shared" ca="1" si="2"/>
        <v>$0.00181/kWh</v>
      </c>
    </row>
    <row r="26" spans="1:15" x14ac:dyDescent="0.35">
      <c r="A26">
        <v>2042</v>
      </c>
      <c r="B26" s="9">
        <v>4.0556907422228754</v>
      </c>
      <c r="C26" s="9">
        <v>3.7590694975877774</v>
      </c>
      <c r="D26" s="9">
        <v>5.7477025924932938</v>
      </c>
      <c r="E26" s="9">
        <v>17.274544651811393</v>
      </c>
      <c r="G26" s="9"/>
    </row>
    <row r="27" spans="1:15" x14ac:dyDescent="0.35">
      <c r="A27">
        <v>2043</v>
      </c>
      <c r="B27" s="9">
        <v>3.439081539351502</v>
      </c>
      <c r="C27" s="9">
        <v>3.1500101341788849</v>
      </c>
      <c r="D27" s="9">
        <v>5.4147389437169693</v>
      </c>
      <c r="E27" s="9">
        <v>17.581211597627295</v>
      </c>
      <c r="G27" s="9"/>
    </row>
    <row r="28" spans="1:15" x14ac:dyDescent="0.35">
      <c r="A28">
        <v>2044</v>
      </c>
      <c r="B28" s="9">
        <v>3.0091270629565798</v>
      </c>
      <c r="C28" s="9">
        <v>2.6913129269770728</v>
      </c>
      <c r="D28" s="9">
        <v>4.7135129645256804</v>
      </c>
      <c r="E28" s="9">
        <v>17.893368254868644</v>
      </c>
      <c r="G28" s="9"/>
    </row>
    <row r="29" spans="1:15" x14ac:dyDescent="0.35">
      <c r="A29">
        <v>2045</v>
      </c>
      <c r="B29" s="9">
        <v>2.1727718520837023</v>
      </c>
      <c r="C29" s="9">
        <v>1.7660153397810241</v>
      </c>
      <c r="D29" s="9">
        <v>4.3352409797303402</v>
      </c>
      <c r="E29" s="9">
        <v>18.211113747639541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fea57edea9a9507671266a2a8deae77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4d396819d558486687834482d26417ec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DR07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017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C407C997-6E68-4AB2-ABB2-C3A5ED4C5603}"/>
</file>

<file path=customXml/itemProps2.xml><?xml version="1.0" encoding="utf-8"?>
<ds:datastoreItem xmlns:ds="http://schemas.openxmlformats.org/officeDocument/2006/customXml" ds:itemID="{4C7C3C0E-43BF-42AF-8ADE-73B89B8BBE8D}"/>
</file>

<file path=customXml/itemProps3.xml><?xml version="1.0" encoding="utf-8"?>
<ds:datastoreItem xmlns:ds="http://schemas.openxmlformats.org/officeDocument/2006/customXml" ds:itemID="{8DA4F9E1-B5BE-410D-AB9B-04AF30A1F4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8C3ACB4-AB66-42A6-A52E-6EE621B23A8E}"/>
</file>

<file path=customXml/itemProps5.xml><?xml version="1.0" encoding="utf-8"?>
<ds:datastoreItem xmlns:ds="http://schemas.openxmlformats.org/officeDocument/2006/customXml" ds:itemID="{8032BFBE-D9BD-444D-AA87-A8170F04FB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Wilson, Stuart</cp:lastModifiedBy>
  <dcterms:created xsi:type="dcterms:W3CDTF">2021-07-25T19:53:11Z</dcterms:created>
  <dcterms:modified xsi:type="dcterms:W3CDTF">2021-07-29T17:44:41Z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  <property fmtid="{D5CDD505-2E9C-101B-9397-08002B2CF9AE}" pid="3" name="MSIP_Label_0adee1c6-0c13-46fe-9f7d-d5b32ad2c571_Enabled">
    <vt:lpwstr>true</vt:lpwstr>
  </property>
  <property fmtid="{D5CDD505-2E9C-101B-9397-08002B2CF9AE}" pid="4" name="MSIP_Label_0adee1c6-0c13-46fe-9f7d-d5b32ad2c571_SetDate">
    <vt:lpwstr>2021-07-27T16:03:51Z</vt:lpwstr>
  </property>
  <property fmtid="{D5CDD505-2E9C-101B-9397-08002B2CF9AE}" pid="5" name="MSIP_Label_0adee1c6-0c13-46fe-9f7d-d5b32ad2c571_Method">
    <vt:lpwstr>Privileged</vt:lpwstr>
  </property>
  <property fmtid="{D5CDD505-2E9C-101B-9397-08002B2CF9AE}" pid="6" name="MSIP_Label_0adee1c6-0c13-46fe-9f7d-d5b32ad2c571_Name">
    <vt:lpwstr>0adee1c6-0c13-46fe-9f7d-d5b32ad2c571</vt:lpwstr>
  </property>
  <property fmtid="{D5CDD505-2E9C-101B-9397-08002B2CF9AE}" pid="7" name="MSIP_Label_0adee1c6-0c13-46fe-9f7d-d5b32ad2c571_SiteId">
    <vt:lpwstr>5ee3b0ba-a559-45ee-a69e-6d3e963a3e72</vt:lpwstr>
  </property>
  <property fmtid="{D5CDD505-2E9C-101B-9397-08002B2CF9AE}" pid="8" name="MSIP_Label_0adee1c6-0c13-46fe-9f7d-d5b32ad2c571_ActionId">
    <vt:lpwstr>388b2db1-a411-4488-8116-23f9cc4eed95</vt:lpwstr>
  </property>
  <property fmtid="{D5CDD505-2E9C-101B-9397-08002B2CF9AE}" pid="9" name="MSIP_Label_0adee1c6-0c13-46fe-9f7d-d5b32ad2c571_ContentBits">
    <vt:lpwstr>0</vt:lpwstr>
  </property>
</Properties>
</file>